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0245" windowHeight="7680" tabRatio="763" activeTab="5"/>
  </bookViews>
  <sheets>
    <sheet name="összesítő" sheetId="1" r:id="rId1"/>
    <sheet name="1.rész Mátészalka" sheetId="2" r:id="rId2"/>
    <sheet name="2.rész Fgyarmat" sheetId="3" r:id="rId3"/>
    <sheet name="3. rész Vnamény" sheetId="4" r:id="rId4"/>
    <sheet name="4.rész NYháza FSZ" sheetId="6" r:id="rId5"/>
    <sheet name="4. rész NYháza rámpa" sheetId="8" r:id="rId6"/>
    <sheet name="4.rész Nyíregy egyéb" sheetId="7" r:id="rId7"/>
  </sheets>
  <definedNames>
    <definedName name="_xlnm.Print_Area" localSheetId="1">'1.rész Mátészalka'!$A$1:$G$32</definedName>
    <definedName name="_xlnm.Print_Area" localSheetId="2">'2.rész Fgyarmat'!$A$1:$G$18</definedName>
    <definedName name="_xlnm.Print_Area" localSheetId="3">'3. rész Vnamény'!$A$1:$G$21</definedName>
    <definedName name="_xlnm.Print_Area" localSheetId="5">'4. rész NYháza rámpa'!$A$1:$I$409</definedName>
    <definedName name="_xlnm.Print_Area" localSheetId="6">'4.rész Nyíregy egyéb'!$A$1:$G$82</definedName>
    <definedName name="_xlnm.Print_Area" localSheetId="0">összesítő!$A$1:$E$25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/>
  <c r="C12"/>
  <c r="G78" i="7"/>
  <c r="G79" s="1"/>
  <c r="F78"/>
  <c r="F79" s="1"/>
  <c r="F80" l="1"/>
  <c r="I400" i="8"/>
  <c r="H400"/>
  <c r="F81" i="7" l="1"/>
  <c r="F82"/>
  <c r="I402" i="8"/>
  <c r="H402"/>
  <c r="I398"/>
  <c r="H398"/>
  <c r="H392"/>
  <c r="H404" l="1"/>
  <c r="I404"/>
  <c r="I392" l="1"/>
  <c r="I390"/>
  <c r="H390"/>
  <c r="I388"/>
  <c r="H388"/>
  <c r="I386"/>
  <c r="H386"/>
  <c r="I380"/>
  <c r="H380"/>
  <c r="I378"/>
  <c r="H378"/>
  <c r="I375"/>
  <c r="H375"/>
  <c r="I373"/>
  <c r="H373"/>
  <c r="I371"/>
  <c r="H371"/>
  <c r="I369"/>
  <c r="H369"/>
  <c r="I367"/>
  <c r="H367"/>
  <c r="I365"/>
  <c r="H365"/>
  <c r="I359"/>
  <c r="H359"/>
  <c r="I357"/>
  <c r="H357"/>
  <c r="I355"/>
  <c r="H355"/>
  <c r="I352"/>
  <c r="H352"/>
  <c r="I350"/>
  <c r="H350"/>
  <c r="I348"/>
  <c r="H348"/>
  <c r="I346"/>
  <c r="H346"/>
  <c r="I344"/>
  <c r="H344"/>
  <c r="I342"/>
  <c r="H342"/>
  <c r="I340"/>
  <c r="H340"/>
  <c r="I334"/>
  <c r="I336" s="1"/>
  <c r="H334"/>
  <c r="H336" s="1"/>
  <c r="I328"/>
  <c r="H328"/>
  <c r="I326"/>
  <c r="H326"/>
  <c r="I320"/>
  <c r="H320"/>
  <c r="I318"/>
  <c r="H318"/>
  <c r="I316"/>
  <c r="H316"/>
  <c r="I309"/>
  <c r="H309"/>
  <c r="I307"/>
  <c r="H307"/>
  <c r="I301"/>
  <c r="H301"/>
  <c r="I299"/>
  <c r="H299"/>
  <c r="I297"/>
  <c r="H297"/>
  <c r="I295"/>
  <c r="H295"/>
  <c r="H330" l="1"/>
  <c r="I303"/>
  <c r="I312"/>
  <c r="I322"/>
  <c r="I361"/>
  <c r="I382"/>
  <c r="H303"/>
  <c r="H312"/>
  <c r="H361"/>
  <c r="H382"/>
  <c r="H394"/>
  <c r="I330"/>
  <c r="H322"/>
  <c r="I394"/>
  <c r="I288"/>
  <c r="H288"/>
  <c r="I286"/>
  <c r="H286"/>
  <c r="I284"/>
  <c r="H284"/>
  <c r="I282"/>
  <c r="H282"/>
  <c r="I280"/>
  <c r="I290" s="1"/>
  <c r="H280"/>
  <c r="I274"/>
  <c r="H274"/>
  <c r="I272"/>
  <c r="H272"/>
  <c r="I269"/>
  <c r="H269"/>
  <c r="I267"/>
  <c r="H267"/>
  <c r="I265"/>
  <c r="H265"/>
  <c r="I263"/>
  <c r="H263"/>
  <c r="I261"/>
  <c r="H261"/>
  <c r="I259"/>
  <c r="H259"/>
  <c r="I257"/>
  <c r="H257"/>
  <c r="I255"/>
  <c r="H255"/>
  <c r="I253"/>
  <c r="H253"/>
  <c r="I247"/>
  <c r="H247"/>
  <c r="I245"/>
  <c r="H245"/>
  <c r="I243"/>
  <c r="H243"/>
  <c r="I240"/>
  <c r="H240"/>
  <c r="I238"/>
  <c r="H238"/>
  <c r="I236"/>
  <c r="H236"/>
  <c r="I234"/>
  <c r="H234"/>
  <c r="I232"/>
  <c r="H232"/>
  <c r="I226"/>
  <c r="H226"/>
  <c r="I224"/>
  <c r="H224"/>
  <c r="I218"/>
  <c r="I220" s="1"/>
  <c r="H218"/>
  <c r="H220" s="1"/>
  <c r="I212"/>
  <c r="H212"/>
  <c r="I210"/>
  <c r="H210"/>
  <c r="I208"/>
  <c r="H208"/>
  <c r="I201"/>
  <c r="H201"/>
  <c r="I199"/>
  <c r="H199"/>
  <c r="I197"/>
  <c r="I204" s="1"/>
  <c r="H197"/>
  <c r="I190"/>
  <c r="H190"/>
  <c r="I188"/>
  <c r="H188"/>
  <c r="I181"/>
  <c r="H181"/>
  <c r="I179"/>
  <c r="H179"/>
  <c r="I177"/>
  <c r="H177"/>
  <c r="I175"/>
  <c r="H175"/>
  <c r="I173"/>
  <c r="H173"/>
  <c r="H214" l="1"/>
  <c r="H228"/>
  <c r="H184"/>
  <c r="H193"/>
  <c r="H204"/>
  <c r="H290"/>
  <c r="I214"/>
  <c r="I228"/>
  <c r="I249"/>
  <c r="I276"/>
  <c r="H249"/>
  <c r="H276"/>
  <c r="I184"/>
  <c r="I193"/>
  <c r="I165"/>
  <c r="H165"/>
  <c r="I162"/>
  <c r="H162"/>
  <c r="I159"/>
  <c r="I168" s="1"/>
  <c r="H159"/>
  <c r="H168" s="1"/>
  <c r="I153"/>
  <c r="H153"/>
  <c r="I150"/>
  <c r="I155" s="1"/>
  <c r="H150"/>
  <c r="H155" s="1"/>
  <c r="I144"/>
  <c r="H144"/>
  <c r="I142"/>
  <c r="H142"/>
  <c r="I140"/>
  <c r="H140"/>
  <c r="I138"/>
  <c r="H138"/>
  <c r="I136"/>
  <c r="H136"/>
  <c r="I130"/>
  <c r="H130"/>
  <c r="I128"/>
  <c r="H128"/>
  <c r="I146" l="1"/>
  <c r="H146"/>
  <c r="H132"/>
  <c r="I132"/>
  <c r="I121"/>
  <c r="H121"/>
  <c r="I119"/>
  <c r="I123" s="1"/>
  <c r="H119"/>
  <c r="H123" s="1"/>
  <c r="I112"/>
  <c r="I115" s="1"/>
  <c r="H112"/>
  <c r="H115" s="1"/>
  <c r="I105"/>
  <c r="H105"/>
  <c r="I102"/>
  <c r="H102"/>
  <c r="I96"/>
  <c r="H96"/>
  <c r="I94"/>
  <c r="H94"/>
  <c r="I88"/>
  <c r="I90" s="1"/>
  <c r="H88"/>
  <c r="H90" s="1"/>
  <c r="I82"/>
  <c r="H82"/>
  <c r="I80"/>
  <c r="H80"/>
  <c r="I78"/>
  <c r="H78"/>
  <c r="I76"/>
  <c r="I84" s="1"/>
  <c r="H76"/>
  <c r="H84" s="1"/>
  <c r="I70"/>
  <c r="I72" s="1"/>
  <c r="H70"/>
  <c r="H72" s="1"/>
  <c r="I64"/>
  <c r="H64"/>
  <c r="I61"/>
  <c r="H61"/>
  <c r="I59"/>
  <c r="H59"/>
  <c r="I57"/>
  <c r="H57"/>
  <c r="I55"/>
  <c r="H55"/>
  <c r="I53"/>
  <c r="H53"/>
  <c r="I47"/>
  <c r="H47"/>
  <c r="I45"/>
  <c r="H45"/>
  <c r="I38"/>
  <c r="I41" s="1"/>
  <c r="H38"/>
  <c r="H41" s="1"/>
  <c r="H49" l="1"/>
  <c r="H66"/>
  <c r="I98"/>
  <c r="I108"/>
  <c r="I49"/>
  <c r="I66"/>
  <c r="H98"/>
  <c r="H108"/>
  <c r="I32"/>
  <c r="I33" s="1"/>
  <c r="H32"/>
  <c r="H33" s="1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4"/>
  <c r="I15" s="1"/>
  <c r="H14"/>
  <c r="H15" s="1"/>
  <c r="I9"/>
  <c r="H9"/>
  <c r="H10" s="1"/>
  <c r="I28" l="1"/>
  <c r="H28"/>
  <c r="H406"/>
  <c r="I10"/>
  <c r="I406"/>
  <c r="C6" i="1"/>
  <c r="H407" i="8" l="1"/>
  <c r="C19" i="1"/>
  <c r="C18"/>
  <c r="C16"/>
  <c r="C14"/>
  <c r="C10"/>
  <c r="C9"/>
  <c r="C8"/>
  <c r="C5"/>
  <c r="C7"/>
  <c r="F27" i="2"/>
  <c r="G27"/>
  <c r="F28"/>
  <c r="G28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H408" i="8" l="1"/>
  <c r="H409" s="1"/>
  <c r="D6" i="1"/>
  <c r="F17" i="2"/>
  <c r="G17"/>
  <c r="F18" l="1"/>
  <c r="F19" s="1"/>
  <c r="F20" s="1"/>
  <c r="E6" i="1"/>
  <c r="F6" i="7" l="1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42"/>
  <c r="G42"/>
  <c r="F43"/>
  <c r="G43"/>
  <c r="F54"/>
  <c r="G54"/>
  <c r="F55"/>
  <c r="G55"/>
  <c r="F66"/>
  <c r="G66"/>
  <c r="F67"/>
  <c r="G67"/>
  <c r="F44" l="1"/>
  <c r="G68"/>
  <c r="G56"/>
  <c r="F56"/>
  <c r="F68"/>
  <c r="G32"/>
  <c r="F32"/>
  <c r="G44"/>
  <c r="F45" l="1"/>
  <c r="D9" i="1" s="1"/>
  <c r="E9" s="1"/>
  <c r="F57" i="7"/>
  <c r="D8" i="1" s="1"/>
  <c r="E8" s="1"/>
  <c r="F69" i="7"/>
  <c r="D10" i="1" s="1"/>
  <c r="E10" s="1"/>
  <c r="F33" i="7"/>
  <c r="D7" i="1" s="1"/>
  <c r="E7" s="1"/>
  <c r="F34" i="7"/>
  <c r="F35" s="1"/>
  <c r="F58"/>
  <c r="F59" s="1"/>
  <c r="F70"/>
  <c r="F71" s="1"/>
  <c r="H191" i="6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G192" s="1"/>
  <c r="F46" i="7" l="1"/>
  <c r="F47" s="1"/>
  <c r="H192" i="6"/>
  <c r="G193" s="1"/>
  <c r="D5" i="1" l="1"/>
  <c r="G194" i="6"/>
  <c r="G195" s="1"/>
  <c r="E12" i="1"/>
  <c r="G11" i="4" l="1"/>
  <c r="F11"/>
  <c r="G10"/>
  <c r="F10"/>
  <c r="G9"/>
  <c r="F9"/>
  <c r="G8"/>
  <c r="F8"/>
  <c r="G7"/>
  <c r="F7"/>
  <c r="G6"/>
  <c r="F6"/>
  <c r="G14" i="3"/>
  <c r="F14"/>
  <c r="G13"/>
  <c r="F13"/>
  <c r="G12"/>
  <c r="F12"/>
  <c r="G11"/>
  <c r="F11"/>
  <c r="G10"/>
  <c r="F10"/>
  <c r="G9"/>
  <c r="F9"/>
  <c r="G8"/>
  <c r="F8"/>
  <c r="G7"/>
  <c r="F7"/>
  <c r="G6"/>
  <c r="F6"/>
  <c r="E5" i="1"/>
  <c r="G15" i="3" l="1"/>
  <c r="F12" i="4"/>
  <c r="G12"/>
  <c r="F29" i="2"/>
  <c r="G29"/>
  <c r="F15" i="3"/>
  <c r="F16" s="1"/>
  <c r="D14" i="1" s="1"/>
  <c r="E14" s="1"/>
  <c r="F30" i="2" l="1"/>
  <c r="D19" i="1" s="1"/>
  <c r="E19" s="1"/>
  <c r="F13" i="4"/>
  <c r="D16" i="1" s="1"/>
  <c r="E16" s="1"/>
  <c r="F17" i="3"/>
  <c r="F18" s="1"/>
  <c r="F31" i="2" l="1"/>
  <c r="F32" s="1"/>
  <c r="F14" i="4"/>
  <c r="F15" s="1"/>
  <c r="D18" i="1"/>
  <c r="E18" s="1"/>
  <c r="D21" l="1"/>
  <c r="E21" l="1"/>
</calcChain>
</file>

<file path=xl/sharedStrings.xml><?xml version="1.0" encoding="utf-8"?>
<sst xmlns="http://schemas.openxmlformats.org/spreadsheetml/2006/main" count="1448" uniqueCount="480">
  <si>
    <t>Árazott költségbecslés</t>
  </si>
  <si>
    <t>Szabolcs-Szatmár-Bereg Megyei Kórházak és Egyetemi Oktatókórház</t>
  </si>
  <si>
    <t>Megnevezés</t>
  </si>
  <si>
    <t>Mennyiségi egység</t>
  </si>
  <si>
    <t>Mennyiség</t>
  </si>
  <si>
    <t>Nettó anyag egységár</t>
  </si>
  <si>
    <t>Nettó munka egységár</t>
  </si>
  <si>
    <t>Nettó anyagár</t>
  </si>
  <si>
    <t>Nettó munkadíj</t>
  </si>
  <si>
    <t>klt</t>
  </si>
  <si>
    <t>Szalagfüggöny</t>
  </si>
  <si>
    <t>m2</t>
  </si>
  <si>
    <t>Vízcsap csere (orvosi egykaros)</t>
  </si>
  <si>
    <t>db</t>
  </si>
  <si>
    <t>Villanyszerelési munkák (14 db gipszkarton állmenyezetbe beépített lámpatest ledes fénycsővel, 6 db RKV tábla felszerelés táblánként 3 db dugaljjal, 3 db födelő csatlakozóval, kismegszakítóval, szükséges eletromos vezeték kiépítéssel, érintésvédelmi vizsgával</t>
  </si>
  <si>
    <t>Kazettás látszóbordás állmennyezet szerelés fémvázra függesztve, 60x60 cm-es lapmérettel</t>
  </si>
  <si>
    <t>Diszperzis festés műanyag bázisú vizes-diszperziós fehér, vagy gyárilag színezett festékkel, új vagy régi lekapart, előkészített alapfelületen, vakolaton két rétegben, tagolt sima felületen, Diszperziós belső falfesték fehér, 100, EAN: 5996281027308, Falfestés előkészítő glettelési munkáival</t>
  </si>
  <si>
    <t>Belső fa- és fémfelületek felületek fedőmázolása,műgyantabázisú (ALKID) oldószertartalmú alapozóval és zománcfestékkel 2 rétegben, tagol felületen fehér színben</t>
  </si>
  <si>
    <t>Nagy kopásállóságú PVC padló készítése, ragasztva, sarkolnál holkerképzéssel, 10 cm lábazat felhajtással, szükséges aljzatkiegyenlítéssel.</t>
  </si>
  <si>
    <t>Splítklíma beépítés, beltéri egységgel, hálózati betáp kiépítéssel 5 kW</t>
  </si>
  <si>
    <t>Splítklíma beépítés, beltéri egységgel, hálózati betáp kiépítéssel 3 kW</t>
  </si>
  <si>
    <t>Infra fűtőpanel beszerelés(6db 350W teljesítményű infrapanel) diszpécseri pulthoz, betápkábellel, vezérléssel.</t>
  </si>
  <si>
    <t>Nettó öszesen:</t>
  </si>
  <si>
    <t>Mindösszesen nettó:</t>
  </si>
  <si>
    <t>ÁFA 27%:</t>
  </si>
  <si>
    <t>Mindösszesen bruttó:</t>
  </si>
  <si>
    <t>Építési törmelék konténeres elszállítással, lerakással, lerakóhelyi díjjal 3 m3-es konténerbe</t>
  </si>
  <si>
    <t>Gipszkarton falborítás bontása</t>
  </si>
  <si>
    <t>Fal-, pillér- és oszlopburkolat hordozószerkezetének felületelőkészítése beltérben, tégla, beton és vakolt alapfelületen felületelőkészítő alapozó és tapadóhíd felhordása egy rétegben MUREXIN LF 1 mélyalapozó</t>
  </si>
  <si>
    <t>Fal-, pillér- és oszlopburkolat készítése beltérben, tégla, beton, vakolt alapfelületen, mázas kerámiával, kötésben vagy hálósan, 3-5 mm vtg. Ragasztóba rakva, 1-10 mm fugaszélességgel, 25x25 cm és 40x40 cm közötti lapmérettel, LB-Knauf FLEX/Flex ragasztó, EN 12004 szerinti C2TE minősítéssel, kül és beltérbe, fagyálló, padlófűtéshez is. Cikkszám:K006117021 LB-Knauf Colorin flex fugázó, EN 13888 szerinti CG2 minősítéssel, fehér, Cikkszám: K00630</t>
  </si>
  <si>
    <t>Lapburkolat bontása lábazat burkolat, 0,50 méter magasságig, egyenes egysoros vagy lépcsős kivitelben, 10x10-20x20 cm-es lapméretig</t>
  </si>
  <si>
    <t>m</t>
  </si>
  <si>
    <t>Lábazatburkolat készítése beltérben, mázas kerámiával. Egyenes egysoros kivitelben 3-5 mm ragasztóba rakva 1-10 mm fugaszélességgel, 10 cm magasságig, 10x20 és 20x20 cm lapmérettel, LB-Kanuf Gres/gres ragasztó EN 12004 szerinte C2TE minősítésselkül és beltérbe, fagyálló, padlófűtéshez is. Cikkszám:K006117801 LB-Knauf Colorin flex fugázó, EN 13888 szerinti CG2 minősítéssel, fehér, Cikkszám: K00630</t>
  </si>
  <si>
    <t>Tapétázás előkészítő részmunkái, tapéta bontás üres helységbentapéta ragasztó eltávolításával, csempézéshez felület pekkeléssel</t>
  </si>
  <si>
    <t>Padlóburkolat készítése beltérben, meglévő hidegburkolatra, gres kőporcelán lappal, hálósan, 3-5 mm vtg. Ragasztóba rakva, 1-10 mm fugaszélességgel, 30x30 cm lapmérettel beige színben, LB-Knauf PROFIFLEX/Profi flexraagasztó, megcsúszásmentes LB-Knauf Colorin flex fugázó barna</t>
  </si>
  <si>
    <t>Diszperziós festés latex bázisú, fehér vagy gyárilag színezett vízzel hígítható falfestékkel, megfelelően előkészített alapfelületen, vakolaton, két rétegben, tagolatlan sima felületen Caparol Unilatex matt latexfesték, fehér</t>
  </si>
  <si>
    <t>PVC padlóburkolat bontása tornatermben</t>
  </si>
  <si>
    <t>Sportpadló burkolat készítése ragasztott technológiával, aljzatkiegyenlítéssel</t>
  </si>
  <si>
    <t>Ütközésvédő sáv készítése, falra, lakkozott fa deszkából, gyalulva kéét rétegben lakkozva</t>
  </si>
  <si>
    <t>Nettó összesen:</t>
  </si>
  <si>
    <t xml:space="preserve">Splítklíma beépítés,   beltéri egységgel, hálózati betáp kiépítéssel 5,3 kW-os </t>
  </si>
  <si>
    <t>Ssz.</t>
  </si>
  <si>
    <t>Menyiségi egys</t>
  </si>
  <si>
    <t>Nettó díj egységár</t>
  </si>
  <si>
    <t>Vakolatok pótlása, keskenyvakolatok pótlása oldalfalon, és mennyezeten 11-20 cm szélesség között</t>
  </si>
  <si>
    <t>Válaszfal bontása, égetett agyag-kerámia termékekből, erősítő pillér nélkül falazva, üreges kerámia válaszfaltéglából, 10 cm vatsagságig, falazó cementes mészhabarcsból falazva</t>
  </si>
  <si>
    <t>CW fém vázszerkezetre szerelt válaszfal 2x2 rtg normál 12,5 mm vtg. Gipszkarton borítással, hőszigeteléssel, csavarfejek és illesztések glettelve (Q2), egyszeres, CW 75-06 mm vtg. Tartóvázzal RIGIPS normál építőlemez RB 12,5 mm, ásványi szálas hőszigetelés</t>
  </si>
  <si>
    <t>Szerelt gipszkarton álmennyzet fa léc vázszerkezetre, csavarfejek és illesztések alapglettelve, nem látszó dordázattal, 40 cm bordatávolsággal 10 m2 összefüggő felület felett 1 rtg normál 12,5 mm vtg gipszkarton borítással</t>
  </si>
  <si>
    <t>Szerelt gipszkarton falburkolat fa léc vázra szerelve, csavarfejek és illesztések alapglettelve, , 60 cm széles vízszintes sáv, 10 m2 összefüggő felület felett 1 rtg normál 12,5 mm vtg gipszkarton borítással</t>
  </si>
  <si>
    <t>Látszóbordás függesztett állmenyzet szerelése, L falszegéllyel, AMF C rendszerben 22 mm talpszéllességű fő és kereszt tartószerkezettel, ásványi anyagú 30 cm széles betételemek elhelyezésével 30x120 cm-es raszterben</t>
  </si>
  <si>
    <t>Látszóbordás függesztett állmenyzet szerelése, L falszegéllyel, AMF C rendszerben 22 mm talpszéllességű fő és kereszt tartószerkezettel, gipsz anyagú betételemek elhelyezésével, 60x60 cm-es raszterben RIGIPS Gyptone Quattro 20 négyzetes alakú perforált akusztikus lap, perforált felület 18%, 600x600x12,5 mm</t>
  </si>
  <si>
    <t>Fa-, hézagmentes műanyag és szőnyegburkolat bontása, lambéria, fal-, mennyezetburkolat</t>
  </si>
  <si>
    <t>Lábazatburkolat készítése, egyenes, egysoros kivitelben, ágyazó, meszes cemenethabarcsba fektetve, gresslap padlóburkolat anyagából, 10x30 cm-es, 10 cm szélességben</t>
  </si>
  <si>
    <t>Fal-, pillér- és oszlopburkolat készítése beltérben, tégla, beton, vakolt alapfelületen, mázas kerámiával, hálósa, 3-5 mm vtg. Ragasztóba rakva, 1-10 mm fugaszélességgel, 15x20 cm lapmérettel, fehér csempeburkolat LB-Knauf FLEX/Flex ragasztó, LB-Knauf Colorin flex fugázó, szürke</t>
  </si>
  <si>
    <t>Fal-, pillér- és oszlopburkolat készítése beltérben, tégla, beton, vakolt alapfelületen, mázas kerámiával, hálósa, 3-5 mm vtg. Ragasztóba rakva, 1-10 mm fugaszélességgel, 20x25 cm lapmérettel, fehér zsírfényű lapokkal LB-Knauf FLEX/Flex ragasztó EN 12004 szerinti C2T minősítéssel, LB-Knauf Colorin flex fugázó, szürke</t>
  </si>
  <si>
    <t>Fal-, pillér- és oszlopburkolat készítése beltérben, tégla, beton, vakolt alapfelületen, a padlóburkolattal azonos gres, kőporcelán lappal, hálósa, 3-5 mm vtg. Ragasztóba rakva, 1-10 mm fugaszélességgel, 30x30 cm lapmérettel,  LB-Knauf GRES/Gres  ragasztó EN 12004 szerinti C2T minősítéssel, LB-Knauf Colorin flex fugázó, barna</t>
  </si>
  <si>
    <t>Meglévőműkőlépcsőfelújítása ráragasztott gres, kőporcelán lappal, 50 cm kiterített szélességgel, csúszásgátlóélképzéssel, beige színben, LB-Knauf PROFIFLEX/Profi flexragasztó, megcsúszásmentes, LB-Knauf Colorin flex fugázó, barna</t>
  </si>
  <si>
    <t>CPL felületű, pergamon struktúrájú, dekorlemezes bútorpanel, fa lécketerettel, rejtett facsapokkal rögzítve, függőleges falfelületre (csempeburkolat feletti sávban ), mechanikus illesztésű, RAL 7035 szürke, (a meglévőajtók színével azonos)</t>
  </si>
  <si>
    <t>Falburkolati mezőés ajtók felett is végígfutó összekötősáv, az ajtókon lévőfémlemez sávval azonos ( rozsdamentes acéllemezből) 20 cm szélességben, lécvázon lévő faforgácslaphoz ragasztással rögzítve</t>
  </si>
  <si>
    <t>Szennyfogó rendszerek; műanyag spagetti vagy modulszerkezetű köztes szennyfogó zóna létesítése, előre elkészített fogadó keretbe Cleartex Coral Grip köztes szennyfogó szőnyeg hátlappal 90x 180 cm 2 db</t>
  </si>
  <si>
    <t>Kiegészítőprofil elhelyezése különbözőmagasságú padlóburkolatok lépcsőnélküli összekötésére, élvédelemre, nemesacélból, Schlüter-RENO-EBU 2,5m, burkolatváltóprofil H=8mm, szálcsiszolt acél Rendelési szám: EBU80</t>
  </si>
  <si>
    <t>Tardosi vörös mészkőpadlóburkolat javítása foltokban, sima betét készítése, saját anyagával azonos lapokból, ill. kagylósodások tömítése saját anyag őrleményének keverékével. Teljes felület : 329.45 Javítás a felület 3 %-a</t>
  </si>
  <si>
    <t>Kőburkolatok javítása, vízszintes kőfelület átfaragása ( felfrissítése) 5 mm mélységig, goromba csiszolással, Tardosi vörös márvány</t>
  </si>
  <si>
    <t>Kőburkolatok javítása, felfrissített felületek további megdolgozása, fényezett csiszolás, vízszintes, márvány felületen</t>
  </si>
  <si>
    <t>Fa nyílászáró szerkezetek bontása, ajtó, ablak vagy kapu, 4,01-60, 00 m2 között</t>
  </si>
  <si>
    <t>Favázas üvegfal bontása</t>
  </si>
  <si>
    <t>Műanyag üvegfal bontása</t>
  </si>
  <si>
    <t>Fa beltéri nyílászárók elhelyezése, előre kihagyott falnyíllásba, utólagos elhelyezéssel, tömítés nélkül, (szerelvényezve, finom beállítással) keményhélyszerkezetes tele lemezelt ajtó, festett acél tokkal, Szárnyon 20 cm széles savmart acéllemez sávval. 6,01-10 m kerület között 120x210 cm 3. jelű</t>
  </si>
  <si>
    <t>Fa beltéri nyílászárók elhelyezése, előre kihagyott falnyíllásba, utólagos elhelyezéssel, tömítés nélkül, (szerelvényezve, finom beállítással) keményhélyszerkezetes tele lemezelt ajtó, festett acél tokkal, Szárnyon 20 cm széles savmart acéllemez sávval. 6,01-10 m kerület között 90x210 cm 5. jelű 4 balos</t>
  </si>
  <si>
    <t>Fa beltéri nyílászárók elhelyezése, előre kihagyott falnyíllásba, utólagos elhelyezéssel, tömítés nélkül, (szerelvényezve, finom beállítással) keményhélyszerkezetes tele lemezelt ajtó, festett acél tokkal, Szárnyon 20 cm széles savmart acéllemez sávval. 6,01-10 m kerület között 75x210 cm küszöbbel 7. jelű 2 jobbos ,1 balos</t>
  </si>
  <si>
    <t>Fa beltéri nyílászárók elhelyezése, előre kihagyott falnyílásba, utólagos elhelyezéssel, tömítés nélkül, (szerelvényezve, finom beállítással), keményhéjszerkezetes tele lemezelt ajtó, festett acél tokkal, 6,01-10,00 m kerület között 90x210 cm6. jelű, 1 jobbos, 3 balos</t>
  </si>
  <si>
    <t>Fa beltéri nyílászárók elhelyezése, előre kihagyott falnyílásba, utólagos elhelyezéssel, tömítés nélkül, (szerelvényezve, finom beállítással), keményhéjszerkezetes tele lemezelt ajtó, festett acél tokkal, Szárnyon 20 cm széles savmart acéllemez sávval. 6,01-10,00 m kerület között, 1 jobbos, 1 balos 100x210 cm 4. jelű</t>
  </si>
  <si>
    <t>Fa kültéri nyílászáró elhelyezése, hőszigetelt fokozott légzárású bejárati ajtó, előre kihagyott falnyílásba, utólagos elhelyezéssel (szerelvényezve, finom beállítással), Hossztoldott borovi fenyőtokkal, kazettás ajtószárnyakkal, középen nyíló kétszárnyú, a meglévőajtó alapján újragyártva, 6,00-10,00 m kerület között, küszöbbel, lazúros felületképzéssel, négyzetes kazettás, öntött üvegezásűszárnyakkal, fix felülvilágítóval. 188 x 265 + 90cm ( méreteket ellenőrízni kell! ) 1. jelű</t>
  </si>
  <si>
    <t>Fém beltéri tolóajtó elhelyezése, utólag vagy építés közben szerelhető, 125 mm gipszkarton falba, egy- vagy kétszárnyú, HÓDFA világos szürke ajtólappal, tokborítással és zárszerkezettel, 8,00 m kerületig Fém tolóajtószerkezet, falvastagság: 125-145 mm 90 / 210 cm 24. jelű</t>
  </si>
  <si>
    <t>Méretre készített műanyag redőny felszerelése, vezetősínek, zárósín és javítófedél fehér színben, utólagos szerelésű, külső, látszó tokos, karos (kurblis) hajtással, 6,01-10,00m kerület között Műanyag redőny 37 mm, külsőtokos, 45x60 mm lefutólábbal, 150x210 cm, fehér színben 15. jelű</t>
  </si>
  <si>
    <t>Műanyag nyílászárók elhelyezése előre kihagyott falnyílásba, hőszigetelt, fokozott légzárású kétszárnyú belsőajtó, fehér 6,01-10,00 m kerület között, küszöb nélkül, mélyen üvegezve. Alsó üvegmezőbetörésgátló fóliázással. 160 / 230 cm 16. jelű</t>
  </si>
  <si>
    <t>Műanyag nyílászárók elhelyezése előre kihagyott falnyíllásba, hőszigetelt, fokozott légzárású fix üvegfal, fehér 6,01-10,00 m kerület között, mélyen üvegezve. Alsó üvegmező betörésgátló fóliázással. 118/230 cm 17. jelű</t>
  </si>
  <si>
    <t>Műanyag nyílászárók elhelyezése, hőszigetelt, fokozott légzárású fix felülvilágító üvegfal fehér 16. és 17. jelű elemek fölé szerelve,  438/140 18. jelű</t>
  </si>
  <si>
    <t>Műanyag nyílászárók elhelyezése, hőszigetelt, fokozott légzárású fix üvegfal, 3 db függőleges tokosztzássa, középen 2 db feltolható átadóablakkal, oldalt és felül fix üvegezéssel fehér színben, 14 jelű  38x140</t>
  </si>
  <si>
    <t>Műanyag nyílászáró elhelyezése előre kihagyott falnyílásba, hőszigetelt, fokozott légzárású ajtó utólagos elhelyezéssel, tömítés nélkül (szerelvényezve, finombeállítással), 6,01-10,00 m kerület között, négykamrás egyszárnyú, oldalnyíló, fix felülvilágítóval, felső sávja fix lemezelésse (álmennyezet csatlakozás miatt). 100/210+80+24 cm 8. jelű</t>
  </si>
  <si>
    <t>Műanyag nyílászáró elhelyezése előre kihagyott falnyílásba, hőszigetelt, fokozott légzárású fix üvegfal, alsó mezőben lemezelt betéettel utólagos elhelyezéssel, tömítés nélkül (szerelvényezve, finombeállítással), 6,01-10,00 m kerüle között, négykamrás, egyszárnyú fix, fehér, 115/314 (felső része 24 cm lemezelve) 9. jelű</t>
  </si>
  <si>
    <t>Műanyag nyílászáró elhelyezése előre kihagyott falnyílásba, hőszigetelt, fokozott légzárású fix üvegfal, alsó mezőben lemezelt betéettel utólagos elhelyezéssel, tömítés nélkül (szerelvényezve, finombeállítással), 6,01-10,00 m kerüle között, négykamrás, egyszárnyú fix, fehér, 53/314 (felső része 24 cm lemezelve) 10. jelű</t>
  </si>
  <si>
    <t>Műanyag nyílászárók elhelyezése előre kihagyott falnyílásba, hőszigetelt, fokozott légzárású üvegfal, egy függőleges tokosztással, lemezelt lábazat felett 2 db feltolható átadóablakkal, felette fix ablakkal, és felsősávban lemezelt résszel, 6,01-10,00 m kerület között, négykamrás, fehér, 165 x 314 cm 11. jelű</t>
  </si>
  <si>
    <t>Műanyag nyílászárók elhelyezése előre kihagyott falnyílásba, hőszigetelt, fokozott légzárású üvegfal, egy függőleges osztással, lemezelt lábazat felett a keskenyebb részben fix ablakkal, a szélesebb mezőben iratbeadó nyílással, és az ablak mögött hangbevezetőréssel szerelt üvegmezővel, felette fix ablakkal, és felsősávban lemezelt résszel, négykamrás, fehér, 160x 314 cm 12. jelű</t>
  </si>
  <si>
    <t>Műanyag nyílászárók elhelyezése előre kihagyott falnyílásba, hőszigetelt, fokozott légzárású üvegfal, egy függőleges osztással, lemezelt lábazat felett fix ablakokkal, és felsősávban lemezeltrésszel, négykamrás, fehér, 160 x 314 cm 13.jelű</t>
  </si>
  <si>
    <t>Szerelt válaszfalrendszer porszórt alumínium kerettel, laminált bútorlapból, szabad-foglalt jelzésűzárral, kiliccsel, négy db jobbos ajtóval, 388 / 20+190 cm, 19. jelű</t>
  </si>
  <si>
    <t>Szerelt válaszfalrendszer porszórt alumínium keterettel, laminált bútorlapból, szabad-foglalt jelzésűzárral, kiliccsel, két balos ajtóval, 388 / 20+190 cm, 20. jelű</t>
  </si>
  <si>
    <t>Szerelt válaszfalrendszer porszórt alumínium keterettel, laminált bútorlapból, szabad-foglalt jelzésűzárral, kiliccsel, két ajtóval, ( 1 balos, 1 jobbos) közöttük fix résszel,216 / 20+190 cm, 21. jelű</t>
  </si>
  <si>
    <t>Szerelt válaszfalrendszer porszórt alumínium keterettel, laminált bútorlapból, szabad-foglalt jelzésűzárral, kiliccsel, egy balos ajtóval, mellette fix résszel, 129 / 20+190 cm, 22. jelű</t>
  </si>
  <si>
    <t>Válaszfal rendszer moduláris elemei, elválasztófal 120 cm szélességben (oldalfal) K-FAL Strong WC elválasztófal 28 mm vastag 2 oldalt laminált bútorlapból, nagy igénybevételű helyiségekhez (fehér) 23. jelű</t>
  </si>
  <si>
    <t>Fém nyílászáró szerkezetek bontása, fém portálok, üvegfalak, 2,01-5,00 m²felület között</t>
  </si>
  <si>
    <t>Kültéri ajtók, hőszigetelőüvegezésűSCHÜCO alumínium ajtó elhelyezése, egy középen felnyíló kétszárnyú, és egy egyszárnyú résszel, fix felülvilágítóval, köszöb helyett gumiszalag légzárással, 2700×2400+600 névleges mérettel ( méreteket a helyszínen ellenőrízni kell! ) L1. jelű</t>
  </si>
  <si>
    <t>Csőkézfogó elhelyezése, lépcsőt követően, Csőkézfogó 40 mm átmérőjűrozsdamentes acél csőből, 16 mm átm. acél konzolokkal, 40/80/4 mm-es laposacéllal a falhoz szerelve, és 80 mm hosszú csőfogó szerelvénnyel, 3 helyen. Csővégek lezárása 40 mm átm. gömbbel. L 7. jelűH= 3.10 m</t>
  </si>
  <si>
    <t>Csőkézfogó elhelyezése, lépcsőt követően, Csőkézfogó 40 mm átmérőjűrozsdamentes acél csőből, 16 mm átm. acél konzolokkal, 40/80/4 mm-es laposacéllal a falhoz szerelve, és 80 mm hosszú csőfogó szerelvénnyel, 2 helyen. Csővégek lezárása 40 mm átm. gömbbel. L 8. jelűH= 1.60 m</t>
  </si>
  <si>
    <t>Lábtörlő- szennyfogó elhelyezéséhez keret beépítése padlóburkolatba. Tűzihorganyzott L30/30 szögacél keretelem, méret: 900x1800 mm L 9. jelű</t>
  </si>
  <si>
    <t>Beltéri üvegfal és üvegajtó szerkezetek, automata üveg tolóajtó szerelése, 2,4 m²táblaméret felett 10 mm víztiszta ragasztott edzett biztonsági üveg kétszárnyú, oldalszárnak isüvegezettek. Tiszta nyílásméret 1,3 m széles 2700 / 2300 mm  L2. jelű</t>
  </si>
  <si>
    <t>Beltéri L2 j. üvegajtó fölé szerelendőfix felülvilágító hőszigetelőüvegezéssel, felette sima lemezelt v. gipszkarton borítású felsősávval, a légfüggöny szerelési magasságától. ( Méreteket a helyszínen ellenőrízni kell ) 2700 / 400+300 mm L3 jelű</t>
  </si>
  <si>
    <t>Beltéri üvegfal és üvegajtó szerkezetek, automata üveg tolóajtó szerelése, 2,4 m²táblaméret felett 10 mm víztiszta ragasztott edzett biztonsági üveg kétszárnyú, oldalszárnak is üvegezettek. Szárnyak részben fal elé futók. Tiszta nyílásméret1.3 m széles, 190/ 2300 mm L4. jelű</t>
  </si>
  <si>
    <t>Beltéri L4 j. üvegajtó fölé szerelendőfix felülvilágító hőszigetelőüvegezéssel, felette sima lemezelt v. gipszkarton borítású felsősávval, a légfüggöny szerelési magasságától. ( Méreteket a helyszínen ellenőrízni kell ) 2300 / 400+ 1070 mm L5 jelű</t>
  </si>
  <si>
    <t>Diszperziós festés latex bázisú, fehér vagy gyárilag színezett vízzel hígítható falfestékkel, megfelelően előkészített alapfelületen, gipszkarton felületen, két rétegben,tagolatlan sima felületen Caparol Unilatex matt latexfesték, fehér</t>
  </si>
  <si>
    <t>Egészségügyi intézmény váró helyiségében elhelyezendő, sorolt székek 4 fős egységekből, Ülés: hidraulikusan préselt és hajlított , prémium minőségűacéllemez, Lábazat: Öntött, mart, galvanizált és polírozott nagyszilárdságú alumíniumötvözet.</t>
  </si>
  <si>
    <t>Faláttörés 30x30 cm méretig, téglafalban, 12 cm falvastagságig</t>
  </si>
  <si>
    <t>Födémáttörés 30x30 cm méretig, 30 cm födémvastagságig, bármely téglaanyagú födémben</t>
  </si>
  <si>
    <t>Horonyvésés téglafalban, 8,01-16,00 cm2 keresztmetszet között</t>
  </si>
  <si>
    <t>Csővezetékek fertőtlenítése, 200 NÁ-ig</t>
  </si>
  <si>
    <t>ANTSZ vízminta vizsgálat</t>
  </si>
  <si>
    <t>HENCO ötrétegűcsővezeték (PE-Xc - Alu -PE-Xc), 0,4 mm élhegesztett alumíniumbetéttel, oxigéndiffúzió mentes, elektronsugárral térhálósítva, falhoronyban vagy padlószerkezetben szerelve, préselt csőkötésekkel, csőidomok nélkül, szakaszos nyomáspróbával, 12 NÁ HENCO 16x2 mm csőtekercsben, 4 mm vtg. habosított PE szigeteléssel, kívül repedésgátló fóliával, 10 bar, 95 C fok, Rendelési kód: H-0-16x2-I4</t>
  </si>
  <si>
    <t>HENCO ötrétegűcsővezeték (PE-Xc - Alu -PE-Xc), 0,4 mm élhegesztett alumíniumbetéttel, oxigéndiffúzió mentes, elektronsugárral térhálósítva, falhoronyban vagy padlószerkezetben szerelve, préselt csőkötésekkel, csőidomok nélkül, szakaszos nyomáspróbával, 15 NÁ HENCO 20x2 mm csőtekercsben, 4 mm vtg. habosított PE szigeteléssel, kívül repedésgátló fóliával, 10 bar, 95 C fok, Rendelési kód: H-0-20x2-I4</t>
  </si>
  <si>
    <t>HENCO ötrétegűcsőnikkelezett réz csatlakozóinak szerelése szorítógyűrűs kötéssel, egy szorítógyűrűs kötéssel csatlakozó idom, 15 NÁ HENCO egyenes csatlakozó km 20x1/2", Rendelési kód: H-1-2004</t>
  </si>
  <si>
    <t>PVC-csőlefolyóvezeték szerelése horonyba vagy padlócsatornába, ragasztott kötésekkel, csőidomokkal, szakaszos tömörségi próbával 32 NÁ PVC vízvezetéki lefolyócső, KAGL 32x1.8x2000 mm simavégű</t>
  </si>
  <si>
    <t>PVC-csőlefolyóvezeték szerelése horonyba vagy padlócsatornába, ragasztott kötésekkel, csőidomokkal, szakaszos tömörségi próbával 40 NÁ PVC vízvezetéki lefolyócső, KAGL 40x1.8x2000 mm simavégű</t>
  </si>
  <si>
    <t>PVC-csőlefolyóvezeték szerelése horonyba vagy padlócsatornába, ragasztott kötésekkel, csőidomokkal, szakaszos tömörségi próbával 50 NÁ PVC vízvezetéki lefolyócső, KAGL 50x1.8x2000 mm simavégű</t>
  </si>
  <si>
    <t>PVC-csőlefolyóvezeték szerelése horonyba vagy padlócsatornába, ragasztott kötésekkel, csőidomokkal, szakaszos tömörségi próbával 100 NÁ PVC vízvezetéki lefolyócső, KAGL 110x2.2x2000 mm simavégű</t>
  </si>
  <si>
    <t>PVC-KGEM-csőlefolyóvezeték szerelése szabadon, horonyba vagy padlócsatornába, tokos, gumigyűrűs kötésekkel, csőtartókkal, szakaszos tömörségi próbával, csőidomok nélkül 100 NÁ Kemény PVC KG csatornacsőNÁ 110x3.0 mm,1 m hosszú gumigyűrű tömítéssel, KGEM egy végén tokos (Ejtőcsőcsere)</t>
  </si>
  <si>
    <t>Kétoldalon menetes szerelvény elhelyezése, külsővagy belsőmenettel, illetve hollandival csatlakoztatva, 15 NÁ Gömbcsap b.b. menettel, sárgaréz natúr 1/2"</t>
  </si>
  <si>
    <t>Vízmérőhitelesítve, elhelyezése kétoldalon külsőmenettel, illetve hollandival csatlakoztatva 15 NÁ MOM PRIMOM Qn 1,5 egysugaras, szárazonfutó, szárnykerekes lakásvízmérőhidegvízre (30 C f-ig), vízsz.ill.függ.beép.L=110 mm, 1,5 m3/h,R:7710 0900</t>
  </si>
  <si>
    <t>Vízmérőhitelesítve, elhelyezése kétoldalon külsőmenettel, illetve hollandival csatlakoztatva 15 NÁ MOM PRIMOM Qn 1,5 egysugaras, szárazonfutó, szárnykerekes lakásvízmérőmelegvízre (90 C f-ig), vízsz.ill.függ.beép.L=110 mm, 1,5 m3/h,R:7715 0900</t>
  </si>
  <si>
    <t>Falikút kiöntővagy mosóvályú elhelyezése és bekötése acéllemezből-, rozsdamentes lemezből vagy öntöttvasból, kifolyószeleppel, bűzelzáróval, tartozékokkal, hideg vízre Fali kiöntőrozsdamentes lemezből, leeresztőszeleppel, szifonnal és csapteleppel hideg - meleg vízre</t>
  </si>
  <si>
    <t>Mosogató elhelyezése és bekötése, hideg-meleg vízre, csapteleppel, bűzelzáróval, tartozékokkal, egy medencés, álló csapteleppel, sarokszeleppel Rozsdamentes lemez háztartási mosogató, egymedencés HM 500</t>
  </si>
  <si>
    <t>Büfé meglévőmosogató elhelyezése és bekötése, hideg-meleg vízre, csapteleppel, bűzelzáróval, tartozékokkal, három medencés, állványra, fali csapteleppel, zsírfogóval</t>
  </si>
  <si>
    <t>Mosdó berendezés elhelyezése és bekötése, támaszra,tartalék elzárószeleppel, bűzelzáróval, hideg-meleg vízre, mosdó csapteleppel Félporcelán mosdó, 55 cm 4180 A fehér, I.o</t>
  </si>
  <si>
    <t>Büfé mosdó berendezés áthelyezése és bekötése, támaszra, tartalék elzárószeleppel, bűzelzáróval, hideg-meleg vízre, mosdó csapteleppel Félporcelán mosdó, 55 cm 4180 A fehér, I.o</t>
  </si>
  <si>
    <t>WC berendezés elhelyezése és bekötése, csészével, WC ülőkével, öblítőtartállyal, tartozékokkal, tartalék elzáró szeleppel, alsó kifolyású kivitelben ALFÖLDI/BÁZIS porcelán mélyöblítésűWC csésze, 6 l alsó kifolyású, fehér, Kód: 4033 00, WC-ülőkével, fehér, Kód: 8780 61</t>
  </si>
  <si>
    <t>Sarok vizelde vagy piszoár berendezés elhelyezése és bekötése, öblítőcsővel, beömlőívvel, tartalék elzáró sarokszeleppel, bűzelzáróval, nyomógombos öblítéssel, vizelde elválasztó fal nélkül ALFÖLDI/BÁZIS porcelán vizelde fehér, Kód: 4331 00</t>
  </si>
  <si>
    <t>Vizelde vagy piszoár berendezés elhelyezése és bekötése, öblítőcsővel, beömlőívvel, tartalék elzáró sarokszeleppel, bűzelzáróval, nyomógombos öblítéssel, vizelde elválasztó fal nélkül ALFÖLDI/SAVAL porcelán vizelde fehér</t>
  </si>
  <si>
    <t>Padló alatti bűzelzáró elhelyezése és bekötése HL-310 N PR + rács 15x15 beépítési magasság 93 mm (szagmentes)</t>
  </si>
  <si>
    <t>Mozgássérült vízellátási berendezések kiegészítőszerelvényeinek elhelyezése PORTINOX BP 005 rozsdamentes felhajtható korlát, d=33 mm, falvastagság 1,5 mm</t>
  </si>
  <si>
    <t>Mozgássérült vízellátási berendezések kiegészítőszerelvényeinek elhelyezése PORTINOX BP 008 rozsdamentes vízszintes/függőleges korlát, 600 mm, d=33 mm, falvastagság 1,5 mm</t>
  </si>
  <si>
    <t>Mozgássérült vízellátási berendezések kiegészítőszerelvényeinek elhelyezése Egyenes kapaszkodó ajtóra</t>
  </si>
  <si>
    <t>Szappan és papíradagolók elhelyezése, falra szereltés süllyesztett kivitelben Kéztörlőpapír adagoló rozsdamentes, fényes, hajtogatott papírhoz, Rendelési szám: B&amp;K D106CA</t>
  </si>
  <si>
    <t>Szappan és papíradagolók elhelyezése, falra szereltés süllyesztett kivitelben Toalettpapír adagoló rozsdamentes, fényes, három normál tekercshez</t>
  </si>
  <si>
    <t>Szappanadagoló elhelyezése, bútorba vagy mosdókagylóba MERIDA SZ11 pultba építhetőfolyékonyszappan adagoló, 1,1 lit.adagoló pumpa rm.acél, szél:8 cm, mag:32 cm, mély:14 cm</t>
  </si>
  <si>
    <t>Üvegezett keret elhelyezése Élcsiszolt falitükör</t>
  </si>
  <si>
    <t>Mosdó berendezés elhelyezése és bekötése, mozgássérült részére</t>
  </si>
  <si>
    <t>Mosdó berendezés elhelyezése és bekötése, mozgássérült részére: mosdócsaptelep</t>
  </si>
  <si>
    <t>Mozgásssérült WC berendezés elhelyezése és bekötése, csészével, WC ülőkével, öblítőtartállyal, tartozékokkal, tartalék elzáró szeleppel, alsó kifolyású kivitelben GYURMA KFT terméke: WABI 2 WC tartállyal, távműködtetővel</t>
  </si>
  <si>
    <t>Üvegezett keret elhelyezése: Dönthetőfalitükör mozgáskorlátozott részére60x65 cm</t>
  </si>
  <si>
    <t>EgyrétegűPOLIFOAM csőszigetelés készítése ragasztással, vagy hőlégfúvással hegesztve, öntapadó habcsík lezárással, 85 mm belsőátmérőig POLIFOAM csőhéj falvastagság 10 mm belsőátmérő22 mm, szürke, könnyen éghető, Kód: 380056</t>
  </si>
  <si>
    <t>Egyrétegű POLIFOAM csőszigetelés készítése ragasztással, vagy hőlégfúvással hegesztve, öntapadó habcsík lezárással, 85 mm belsőátmérőig POLIFOAM csőhéj falvastagság 10 mm belsőátmérő28 mm, szürke, könnyen éghető, Kód: 380056</t>
  </si>
  <si>
    <t>UNICOR UNIPIPE ötrétegű, alumíniumbetétes, oxigéndiffúzió mentes térhálósított műanyag fűtési vezeték falhoronyba vagy padlószerkezetbe szerelve, acél-présgyűrűs vagy szorítógyűrűs (csavarzatos) csőkötésekkel, csőidomok nélkül, szakaszos nyomáspróbával, 12 NÁ UNICOR UNIPIPE cső, 16x2 mm, termékkód: 700160, 10 bar, 95 C fok</t>
  </si>
  <si>
    <t>UNICOR UNIPIPE ötrétegű, alumíniumbetétes, oxigéndiffúzió mentes térhálósított műanyag fűtési vezeték falhoronyba vagy padlószerkezetbe szerelve, acél-présgyűrűs vagy szorítógyűrűs (csavarzatos) csőkötésekkel, csőidomok nélkül, szakaszos nyomáspróbával, 15 NÁ UNICOR UNIPIPE cső, 20x2,25 mm, termékkód: 700200, 10 bar, 95 C fok</t>
  </si>
  <si>
    <t>UNICOR UNIPIPE műanyagcsőnikkelezett rézötvezetű, rögzített acél roppantógyűrűs csőidomainak szerelése préselt kötéssel, egycsatlakozású csőidom préselt kötéssel 15 NÁ UNICOR UNIPRESSZ külsőmenetes átmeneti idom, 18x1/2", termékkód: 903220</t>
  </si>
  <si>
    <t>UNICOR UNIPIPE műanyagcsőnikkelezett  rézötvezetű, rögzített acél roppantógyűrűs csőidomainak szerelése préselt kötéssel, egycsatlakozású csőidom préselt kötéssel 20 NÁ UNICOR UNIPRESSZ külsőmenetes átmeneti idom, 25x3/4", termékkód: 905230</t>
  </si>
  <si>
    <t>Kétoldalon menetes szerelvény elhelyezése, külsővagy belsőmenettel, illetve hollandival csatlakoztatva,  15 NÁ Gömbcsap b.b. menettel, sárgaréz natúr 1/2"</t>
  </si>
  <si>
    <t>Kétoldalon menetes szerelvény elhelyezése, külsővagy belsőmenettel, illetve hollandival csatlakoztatva, 20 NÁ Gömbcsap b.b. menettel, sárgaréz natúr 3/4"</t>
  </si>
  <si>
    <t>Egyutú nyitó-záró szelep (zónaszelep) Siemen VVP47.15-2.5</t>
  </si>
  <si>
    <t>Szelepállító motor: Siemen SM SSP31 230 V</t>
  </si>
  <si>
    <t>Helyiség hőmérséklet távérzékelő Siemens QAA32</t>
  </si>
  <si>
    <t>Helyiség hőmérséklet szabályozó szoba termosztát Siemens RDG 100 T</t>
  </si>
  <si>
    <t>Hollandi csomag</t>
  </si>
  <si>
    <t>Fűtőtest szerelvény elhelyezése külső vagy belsőmenettel, illetve hollandival csatlakoztatva, 15 NÁ Danfoss visszatérő elzárószelep, 1/2"</t>
  </si>
  <si>
    <t>Termosztatikus szelepfej felszerelése radiátorszelepre, D--ÉG termosztatikus fej HE9200.64</t>
  </si>
  <si>
    <t>Csavarzatok az UNI-Tech fűtési rendszer egységcsomagjaihoz : UNACS 1623/4"/18x2</t>
  </si>
  <si>
    <t>Acéllemez kompakt lapradiátor elhelyezése, széthordással, tartókkal, bekötéssel, 1 soros, 1600 mm-ig 600 mm DUNAFERR LUX-UNI lapradiátor EK (11b típus), 1-soros, konvektorlemezes, burkolattal, 600x 400 mm, fűtőteljesítmény: 360 W</t>
  </si>
  <si>
    <t>Acéllemez kompakt lapradiátor elhelyezése, széthordással, tartókkal, bekötéssel, 2 soros, 1600 mm-ig 600 mm DUNAFERR LUX-UNI lapradiátor DK (22 típus), 2-soros, 2 konvektorlemezes, burkolattal, 600x 400 mm, fűtőteljesítmény: 648 W</t>
  </si>
  <si>
    <t>Acéllemez kompakt lapradiátor elhelyezése,széthordással, tartókkal,  bekötéssel, 2 soros, 1600 mm-ig 600 mm DUNAFERR LUX-UNI lapradiátor DK (22 típus), 2-soros, 2 konvektorlemezes, burkolattal, 600x 800 mm, fűtőteljesítmény: 1297 W</t>
  </si>
  <si>
    <t>Acéllemez lapradiátor elhelyezése, széthordással, tartókkal, bekötéssel, sima illetve konvektor típus, 2 soros, 1600 mm-ig DUNAFERR LUX-UNI lapradiátor DK (22 típ.) 2-soros 2 konvektorlemezes, burkolattal, 600x1000 mm</t>
  </si>
  <si>
    <t>Acéllemez lapradiátor elhelyezése, széthordással, tartókkal, bekötéssel, sima illetve konvektor típus, 3 soros, 1600 mm-ig DUNAFERR LUX-UNI lapradiátor DKEK (33 típ.) 3-sor. 3 konvektorlemezes, burkolattal, 600x1000 mm</t>
  </si>
  <si>
    <t>Acéllemez lapradiátor elhelyezése, széthordással, tartókkal, bekötéssel, sima illetve konvektor típus, 3 soros, 1600 mm-ig DUNAFERR LUX-UNI lapradiátor DKEK (33 típ.) 3-sor. 3 konvektorlemezes, burkolattal, 900x1200 mm</t>
  </si>
  <si>
    <t>Rúgós tartószerkezet DUNAFERR LUX-UNI lapradiátorokhoz</t>
  </si>
  <si>
    <t>UNI radiátorokhoz UCS-2 szelepgarnitúra: Termosztatikus előbeállítható szelepbetét, alsó "H" idom 100 %, kétcsöves sarok, elzárható</t>
  </si>
  <si>
    <t>D-ÉG radiátor-bekötőcsomag: D-EG-01-175 16x2-175 mm fal felőli radiátor-bekötőcsőrögzítővel</t>
  </si>
  <si>
    <t>Flex-inox bekötőcső3/4"</t>
  </si>
  <si>
    <t>Légfüggöny függesztett elhelyezése, melegvizes fűtőközegre AIRVENT COR 1500 NWW fűtőteljesítmény: 14,2 kW, 80/60 Co</t>
  </si>
  <si>
    <t>Négyszög keresztmetszetű légcsatorna szerelése alumínium lemezből, tartószerkezet nélkül; lemezvastagság: 1,2 mm, 501 - 1000 mm oldalhosszúságig PANOL VL egyenes légcsatorna, alumínium lemezből, 1,2/630 mm, 2;5 nyomásfokozat (300x250 6 m)</t>
  </si>
  <si>
    <t>MeglévőBüfé "Fornetti" elszívás áthelyezése</t>
  </si>
  <si>
    <t>Spirálkorcolt lemezcső szerelése horganyzott acéllemezből, tartószerkezet nélkül,  NÁ 63 - 150 mm AIRVENT SP-AIR spirálkorcolt lemezcső, normál kivitel, horganyzott acéllemezből, v=0,6 mm, NÁ 100 mm</t>
  </si>
  <si>
    <t>Horganyzott acéllemez idom szerelése spirálkorcolt vagy hajlítható lemezcsőhöz, NÁ 80 - 150 mm AIRVENT 90 fokos préselt könyökidom, horganyzott acéllemezből, NÁ 100 mm</t>
  </si>
  <si>
    <t>Horganyzott acéllemez idom szerelése spirálkorcolt vagy hajlítható lemezcsőhöz, NÁ 80 - 150 mm AIRVENT végdugó préselt, csőbe vagy idomra, horganyzott acéllemezből, NÁ 100 mm</t>
  </si>
  <si>
    <t>Tetőn való kivezetés NÁ 100 mm</t>
  </si>
  <si>
    <t>Horganyzott acéllemez idom szerelése spirálkorcolt vagy hajlítható lemezcsőhöz, NÁ 80 - 150 mm AIRVENT T-idom, préselt lecsatlakozó csonkkal, horganyzott acéllemezből, d1/d3-TPC = 100/100 mm</t>
  </si>
  <si>
    <t>Horganyzott acéllemez idom szerelése spirálkorcolt vagy hajlítható lemezcsőhöz, NÁ 280 - 450 mm AIRVENT idom, horganyzott acéllemezből, átmeneti idom 300x250/D315</t>
  </si>
  <si>
    <t>Panol díszrács álmennyezetben elhelyezve fehér RNT-1 FP 530x530</t>
  </si>
  <si>
    <t>M2N szabályozó 530x530</t>
  </si>
  <si>
    <t>Összekötődoboz (egyedi)</t>
  </si>
  <si>
    <t>AIRVENT EB-110 kisventilátor</t>
  </si>
  <si>
    <t>Kábelszerű vezeték elhelyezése 1-12 erű rézvezetővel,elágazó dobozokkal és kötésekkel, szigetelés ellenállásméréssel, tartószerkezettel együtt, VLG forgalmazású, NYM-J 300/500 V (MBcu) PVC köpenyes rézvezeték Szabvány: VDE 02503x 1.50 mm2</t>
  </si>
  <si>
    <t>Kábelszerű vezeték elhelyezése 1-12 erű rézvezetővel,elágazó dobozokkal és kötésekkel, szigetelés ellenállás méréssel, tartószerkezettel együtt,VLG forgalmazású, NYM-J 300/500 V (MBcu) PVC köpenyes rézvezeték Szabvány: VDE 0250 3x 2.50 mm2</t>
  </si>
  <si>
    <t>Kábelszerű vezeték elhelyezése 1-12 erű rézvezetővel, elágazó dobozokkal és kötésekkel, szigetelés ellenállásméréssel, tartószerkezettel együtt,VLG forgalmazású,NYM-J 300/500 V (MBcu) PVC köpenyes rézvezetékSzabvány: VDE 02505x 1.50 mm2</t>
  </si>
  <si>
    <t>Kábelszerű vezeték elhelyezése 1-12 erű rézvezetővel,elágazó dobozokkal és kötésekkel, szigetelés ellenállás méréssel, tartószerkezettel együtt,VLG forgalmazású,NYM-J 300/500 V (MBcu) PVC köpenyes rézvezeték Szabvány: VDE 0250 3x10.00 mm2</t>
  </si>
  <si>
    <t>Kábelszerű vezeték elhelyezése 1-12 erű rézvezetővel,elágazó dobozokkal és kötésekkel, szigetelés ellenállás méréssel, tartószerkezettel együtt,VLG forgalmazású,NYM-J 300/500 V (MBcu) PVC köpenyes rézvezeték Szabvány: VDE 0250 5x10.00 mm2</t>
  </si>
  <si>
    <t>Szigetelt és árnyékolt vezeték szabadon vagy védőcsőbe húzva,vagy vezetékcsatornába fektetve,EURO-KÁBEL forgalmazású, RS-2YCY...PIMF 350V, adatátviteli kábel érpáronként alufólia és közös rézszövés árnyékolással, (ár kérésre a 0 Ft. anyagköltségű tételeknél) 4 x 2 x 0,50 mm</t>
  </si>
  <si>
    <t>Motorbekötés ellenőrzése háromszori próbával</t>
  </si>
  <si>
    <t>Kábel bekötése, kábelérszám: 5 kábelérig</t>
  </si>
  <si>
    <t>Elágazó doboz szerelése süllyesztve, kerek, fészekvéséssel, Müds 65 mm átm.</t>
  </si>
  <si>
    <t>MÜ III. jelű műanyag védőcső szerelése horonyba, elágazó dobozokkal.Anyaga: kemény PVC horonyvéséssel 36,0 mm átm.</t>
  </si>
  <si>
    <t>Villám- és érintésvédelmi mérés és jegyzőkönyv készítése mérőpontonként</t>
  </si>
  <si>
    <t>Épületgépészeti csőhálózat földelő bekötése csőbilinccsel 3/4 "</t>
  </si>
  <si>
    <t>Kapcsoló szerelése süllyesztetten, fészekvéséssel, doboz elhelyezéssel, bekötéssel, 10 A, 250 V, LEGRAND RANDEVÚ típusú, mechanizmus, fedéllel, kerettel, végdarab nélkül, fehér színű egypólusú    681801</t>
  </si>
  <si>
    <t>Kapcsoló szerelése süllyesztetten, fészekvéséssel,doboz elhelyezéssel, bekötéssel, 10 A, 250 V,LEGRAND RANDEVÚ típusú,mechanizmus,fedéllel, kerettel,végdarab nélkül, fehér színűkétpólusú    681802</t>
  </si>
  <si>
    <t>Kapcsoló szerelése süllyesztetten, fészekvéséssel, doboz elhelyezéssel, bekötéssel, 10 A, 250 V, LEGRAND RANDEVÚ típusú,mechanizmus,fedéllel, kerettel,végdarab nélkül, fehér színűcsillár      681805</t>
  </si>
  <si>
    <t>Kapcsoló szerelése falon kívül, tartó elhelyezéssel,bekötéssel, IP 44 10 A, 250 V,LEGRAND KONTÁLLUX típusú,vízmentes kivitelben,fehér színben hárompólusú, 400V, 083903</t>
  </si>
  <si>
    <t>Csatlakozóaljzat szerelése süllyesztetten, fészekvéséssel,doboz elhelyezéssel, bekötéssel 16 A, 250 V,LEGRAND RANDEVÚ típusú,mechanizmus,fedéllel, kerettel,végdarab nélkül, fehér színű 2P+F               681820</t>
  </si>
  <si>
    <t>Csatlakozóaljzat szerelése süllyesztetten, fészekvéséssel,doboz elhelyezéssel, bekötéssel 16 A, 250 V,LEGRAND RANDEVÚ típusú,mechanizmus,fedéllel, kerettel,végdarab nélkül, fehér színű 2P+F csapófedéllel 681822</t>
  </si>
  <si>
    <t>Csatlakozóaljzat szerelése süllyesztetten, fészekvéséssel,doboz elhelyezéssel, bekötéssel 16 A, 250 V,LEGRAND RANDEVÚ típusú, mechanizmus,fedéllel, kerettel,végdarab nélkül, fehér színű 2x2P+F             681823</t>
  </si>
  <si>
    <t>Adatátviteli csatlakozóaljzat szerelése süllyesztetten,fészekvéséssel, doboz elhelyezéssel, bekötéssel,keret nélkül,LEGRAND VALENA típusú,mechanizmus,fedéllel,elefántcsont színű 1xRJ45, Cat.6, STP,  774144</t>
  </si>
  <si>
    <t>Adatátviteli csatlakozóaljzat szerelése süllyesztetten,fészekvéséssel, doboz elhelyezéssel, bekötéssel,keret nélkül,LEGRAND VALENA típusú,mechanizmus,fedéllel,elefántcsont színű 2xRJ45, Cat.6, STP,  774145</t>
  </si>
  <si>
    <t>Elosztó szerelése falon kívül vagy süllyesztve,Elosztó szerelése falon kívül vagy süllyesztve,LEGRAND gyártmányú,lakáselosztó,falon kívüli kiselosztó Ekinoxe TX  1 sor 18 modul, 607051</t>
  </si>
  <si>
    <t>Elosztó szerelése falon kívül vagy süllyesztve,LEGRAND gyártmányú,lakáselosztó,falon kívüli kiselosztó Ekinoxe TX  2 sor 36 modul, 607052</t>
  </si>
  <si>
    <t>Elosztóhoz ajtó szerelése, Ekinoxe,füstszínű ajtó 1 soros,  607071</t>
  </si>
  <si>
    <t>Elosztóhoz ajtó szerelése,Ekinoxe,füstszínű ajtó 2 soros,  607072</t>
  </si>
  <si>
    <t>Kismegszakító, áramvédő kapcsoló felszerelése kapcsolótáblára,terített huzalozással,LEGRAND DX St típusú,1 pólusú, 6kA kismegszakító,C-karakterisztikával 10A, 003384</t>
  </si>
  <si>
    <t>Kismegszakító, áramvédő kapcsoló felszerelése kapcsolótáblára,terített huzalozással, LEGRAND LEXIC DX típusú,4 pólusú áram-védőkapcsolók,30 mA 25A,  009140</t>
  </si>
  <si>
    <t>Meglévő fogyasztésmérő bekötése</t>
  </si>
  <si>
    <t>Mozgásérzékelő szerelése, az áramkörök sorkapcsokhoz célhuzalozással való bekötésével, ellenőrzéssel,THEBEN gyártmányú,LU 101-46  (180°-os látószöggel)</t>
  </si>
  <si>
    <t>Mozgásérzékelő szerelése, az áramkörök sorkapcsokhoz célhuzalozással való bekötésével, ellenőrzéssel, THEBEN gyártmányú, LU 101-37  (270°-os látószöggel)</t>
  </si>
  <si>
    <t>Meglévő strukturált hálózati központ (Rack szekrény) áthelyezése és bekötése</t>
  </si>
  <si>
    <t>Meglévő térfigyelő kamera elhelyezése és bekötése</t>
  </si>
  <si>
    <t>Infrás kézszárító fehér acéllemez házzal falra rögzítve 1,5m-en (jav.SANIFLOW E-88A)</t>
  </si>
  <si>
    <t>Esőérzékelős ablakmozgató rendszer és vezérlőegysége falra rögzítve 1,5m-en (jav. VELUX KMX 100 kit)</t>
  </si>
  <si>
    <t>Két mozgószárnyas automata nagyforgalmú ajtó mikrohullámú radarral építészet szerinti kivitelben (jav. DITEC GTS v. VALOR)</t>
  </si>
  <si>
    <t>Mozgássérült jelzőszett alapkészülék / lát- és hangjelző / vészjelző / nyugtázó (jav.SCHRACK Elso Sigma)</t>
  </si>
  <si>
    <t>Telepített (fix) indukciós hurokerősítő-rendszer erősítő oldalfalra rögzítve 1,5m-en / hurokkábel álmennyezet alatt / sorolható lapmikrofon álmennyezetbe süllyesztve (jav. GS-I 120F + APM mic)</t>
  </si>
  <si>
    <t>2x18W-os kompakt fénycsöves (normál/inverteres) lámpatest dekorelőtéttel álmennyezetbe süllyesztve (jav. OMS Downlight Pro + Pro Glaskon 213) L1 jelű (normál)</t>
  </si>
  <si>
    <t>2x18W-os kompakt fénycsöves (normál/inverteres) lámpatest dekorelőtéttel álmennyezetbe süllyesztve (jav. OMS Downlight Pro + Pro Glaskon 213) L1 jelű (inverteres)</t>
  </si>
  <si>
    <t>2x18W-os kompakt fénycsöves (normál/inverteres) lámpatest dekorelőtéttel mennyezetre rögzítve (jav. OMS Tubus Pro + Pro Glaskon) L2 jelű (normál)</t>
  </si>
  <si>
    <t>2x18W-os kompakt fénycsöves (normál/inverteres) lámpatest dekorelőtéttel mennyezetre rögzítve (jav. OMS Tubus Pro + Pro Glaskon) L2 jelű (inverteres)</t>
  </si>
  <si>
    <t>2x18W-os kompakt fénycsöves nyitott tükros lámpatest mennyezetre rögzítve (jav. OMS Tubus Pro) L3 jelű</t>
  </si>
  <si>
    <t>1x22W-os körfénycsöves diffúzburás lámpatest mennyezetre rögzítve (jav.OMS Plast 1) L4 jelű</t>
  </si>
  <si>
    <t>1x14W-os egyenes fénycsöves direkt/indirekt fali lámpatest falra rögzítve 2,5m-en (jav. OMS Harmony)L5 jelű</t>
  </si>
  <si>
    <t>2x18W-os egyenes fénycsöves burás lámpatest mennyezetre rögzítve L6 jelű</t>
  </si>
  <si>
    <t>2x36W-os egyenes fénycsöves nyitott parabolatükrös lámpatestálmennyezetbe süllyesztve (jav. OMS Relax PV)L7 jelű</t>
  </si>
  <si>
    <t>2x58W-os egyenes fénycsöves nyitott parabolatükrös lámpatest mennyezetre rögzítve (jav. OMS Classic XTP) L8 jelű</t>
  </si>
  <si>
    <t>2x8W-os mini fénycsöves készenléti kijáratmutató lámpatest falra rögzítve ajtók felett (jav. OMS Emergency 2735) L9 jelű</t>
  </si>
  <si>
    <t>Mobil indukciós hurokerősító saját akkumulátorral, hálózati töltővel, beépített hurokkal és mikrofonnal önálló egységként (jav. GS-I 3M)</t>
  </si>
  <si>
    <t xml:space="preserve">Mennyiség </t>
  </si>
  <si>
    <t>Mennyiségi egys</t>
  </si>
  <si>
    <t xml:space="preserve">Splítklíma beépítés,  két mennyezeti beltéri egységgel, hálózati betáp kiépítéssel 5,3 kW-os </t>
  </si>
  <si>
    <t>Led-es almatúrák beépítése, süllyesztett gipszkarton állmennyezetbe építve fénycsővel 4x60 cm almatúra</t>
  </si>
  <si>
    <t>Világíttestek almatúrák bontása, bármilyen méretben</t>
  </si>
  <si>
    <t>16 kW-os splítklíma beépítés,  két mennyezeti beltéri egységgel, hálózati betáp kiépítéssel</t>
  </si>
  <si>
    <t>Galván kád gépészeti bekötéseének kiépítése, padlban vezetve Víz, HMV, Szennyvíz, gerinc vezetékre kötéssel, gerint vezeték 10 méteren belül, zárócsappal, ledugózással</t>
  </si>
  <si>
    <t>Acél öntötvas radiátor bontása</t>
  </si>
  <si>
    <t>Mosdó kialakítás hideg/meleg vizes csapteleppel , szifonnal, vezetékek gerichálózatra történő kötéssel, gerincvezetékek 5 méteren belül, Tükörrel, Lámpával, piperepolccal</t>
  </si>
  <si>
    <t>Mosdó bontása vezeték ledugzással</t>
  </si>
  <si>
    <t>Üvegszövet tapéta felragasztás sima vakolt felületre</t>
  </si>
  <si>
    <t xml:space="preserve">Műanyag nyílászárók elhelyezése előre kihagyott falnyílásba, hőszigetelt, fokozott légzárású kétszárnyú ajtó, négykamrás, fehér, 160x 240 cm </t>
  </si>
  <si>
    <t xml:space="preserve">Fa beltéri nyílászárók elhelyezése, előre kihagyott falnyíllásba, utólagos elhelyezéssel, tömítés nélkül, (szerelvényezve, finom beállítással) keményhélyszerkezetes tele lemezelt ajtó, festett acél tokkal, Szárnyon 20 cm széles savmart acéllemez sávval. 6,01-10 m kerület között 120x210 cm </t>
  </si>
  <si>
    <t>Telephelyek megnevezése</t>
  </si>
  <si>
    <t>Beruházás nettó költsége</t>
  </si>
  <si>
    <t>Beruházás bruttó költsége</t>
  </si>
  <si>
    <t>Beruházási terület megnevezése</t>
  </si>
  <si>
    <t xml:space="preserve">"Járóbeteg szakellátó szolgáltatások fejlesztése az SZSZBMK-ban" </t>
  </si>
  <si>
    <t>Sántha Kálmán Szakkorház Nagykálló, Szabadság tér 13.</t>
  </si>
  <si>
    <t>Mátészalkai Kórház Mátészalka, Kórház u. 2-4.</t>
  </si>
  <si>
    <t>Fehérgyarmati Kórház és Gyógyfürdő Fehérgyarmat, Damjanich u. 1.</t>
  </si>
  <si>
    <t>Mindösszesen:</t>
  </si>
  <si>
    <t>Vásárosnaményi Kórház, Vásárosnamény Ady Endre u. 5.</t>
  </si>
  <si>
    <t>Mátészalka Járóbeteg Szakrendelés hőtechnikai komfortjának javítása</t>
  </si>
  <si>
    <t>Jósa András Oktatókórház</t>
  </si>
  <si>
    <t>Nyíregyháza Szent István út 68. Járóbeteg Szakrendelői tömb Bocskai utca felőli akadálymentes bejárat kilakítása</t>
  </si>
  <si>
    <t>Nyíregyháza Szent István út 68. Járóbeteg Szakrendelői tömb földszintjének belső felújítási és átalakításai munkálatai</t>
  </si>
  <si>
    <t>Mátészalka fizioterápiás helység kialakítása 65 ágyas épület I. emelet</t>
  </si>
  <si>
    <t>Fehérgyarmat Járóbeteg Szakrendelő előterének komfortjavítása valamint a fizioterápiás szakrendelők hűtése</t>
  </si>
  <si>
    <t>Vásárosnamény fizioterápiás helység felújítása</t>
  </si>
  <si>
    <t>Nagykálló fizioterápiás helység felújítás</t>
  </si>
  <si>
    <t xml:space="preserve">Nyíregyháza Szent István út 68. Járóbeteg Szakrendelői tömb I. emelet fizioterápiás helység kialakítás </t>
  </si>
  <si>
    <t>Nyíregyháza Szent István út 68. Járóbeteg Szakrendelői tömb földszint fizioterápiás helység felújítás</t>
  </si>
  <si>
    <t>Nyíregyháza Szent István út 68. Sebészeti tömb épület földszint fizioterápiás helység felújítás</t>
  </si>
  <si>
    <t>Nyíregyháza Szent István út 68. Szülészet-Nőgyógyászati épület földszint fizioterápiás helység felújítás</t>
  </si>
  <si>
    <t>TARTÓSZERKEZET</t>
  </si>
  <si>
    <t xml:space="preserve">15 Zsaluzás és állványozás
</t>
  </si>
  <si>
    <t>Tételszám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</si>
  <si>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</si>
  <si>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</si>
  <si>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</si>
  <si>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</si>
  <si>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</si>
  <si>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</si>
  <si>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</si>
  <si>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 xml:space="preserve">15-002-001.2.1 </t>
  </si>
  <si>
    <t xml:space="preserve">Kétoldali falzsaluzás függőleges vagy ferde sík felülettel,
szerelt táblás zsaluzattal, kézzel mozgatva,
3 m magasságig </t>
  </si>
  <si>
    <t>Munkanem összesen:</t>
  </si>
  <si>
    <t xml:space="preserve">23 Síkalapozás
</t>
  </si>
  <si>
    <t>23-003-002-0242210</t>
  </si>
  <si>
    <t>Vasbeton sáv-, talp- lemezalap készítéseszivattyús technológiával,.....minőségű betonból C25/30 - XC2 kissé képlékeny kavicsbeton keverék CEM 32,5 pc. D?max = 32 mm, m = 6,6 finomsági modulussal</t>
  </si>
  <si>
    <t>m3</t>
  </si>
  <si>
    <t>31 Helyszíni beton és vasbeton munkák</t>
  </si>
  <si>
    <t>31-001-001.2.1-0220953</t>
  </si>
  <si>
    <t>Betonacél helyszíni szerelése függőleges vagy vízszintes tartószerkezetbe, bordás betonacélból,
4-10 mm átmérő között FERALPI hidegen húzott bordás betonacél, 6 m-es szálban, BHB55.50 6 mm</t>
  </si>
  <si>
    <t>t</t>
  </si>
  <si>
    <t>31-001-001.2.1-0220955</t>
  </si>
  <si>
    <t>Betonacél helyszíni szerelése függőleges vagy vízszintes tartószerkezetbe, bordás betonacélból, 4-10 mm átmérő között FERALPI hidegen húzott bordás betonacél, 6 m-es szálban, BHB55.50 8 mm</t>
  </si>
  <si>
    <t>31-001-001.2.1-0220956</t>
  </si>
  <si>
    <t>Betonacél helyszíni szerelése függőleges vagy vízszintes tartószerkezetbe, bordás betonacélból, 4-10 mm átmérő között FERALPI hidegen húzott bordás betonacél, 6 m-es szálban, BHB55.50 10 mm</t>
  </si>
  <si>
    <t>31-001-001.2.2-0221002</t>
  </si>
  <si>
    <t>Betonacél helyszíni szerelése függőleges vagy vízszintes tartószerkezetbe, bordás betonacélból, 12-20 mm átmérő között FERALPI bordás betonacél, 6 m-es szálban, B500B 12 mm</t>
  </si>
  <si>
    <t>31-011-003.3.2-0241110</t>
  </si>
  <si>
    <t>Vasbetonfal készítése, X0v(H), XC1, XC2, XC3 környezeti osztályú,kissé képlékeny vagy képlékeny konzisztenciájú betonból, szivattyús technológiával, vibrátoros tömörítéssel,
13-24 cm vastagság között C25/30 - XC2 kissé képlékeny kavicsbeton keverék CEM 42,5 pc. D?max = 16 mm, m = 6,6 finomsági modulussal</t>
  </si>
  <si>
    <t>31-011-003.3.3-0242110</t>
  </si>
  <si>
    <t>Vasbetonfal készítése, X0v(H), XC1, XC2, XC3 környezeti osztályú,kissé képlékeny vagy képlékeny konzisztenciájú betonból, szivattyús technológiával, vibrátoros tömörítéssel,
25-50 cm vastagság között C25/30 - XC2 kissé képlékeny kavicsbeton keverék CEM 32,5 pc. D?max = 16 mm, m = 6,6 finomsági modulussal</t>
  </si>
  <si>
    <t>31-021-004.3.2-0241110</t>
  </si>
  <si>
    <t>Sík vagy alulbordás vasbeton lemez készítése, 15°-os hajlásszögig,X0v(H), XC1, XC2, XC3 környezeti osztályú,kissé képlékeny vagy képlékeny konzisztenciájú betonból, betonszivattyús technológiával, vibrátoros tömörítéssel, 12 cm vastagság felett
C25/30 - XC2 kissé képlékeny kavicsbeton keverék CEM 42,5 pc. D?max = 16 mm, m = 6,6 finomsági modulussal</t>
  </si>
  <si>
    <t>31-052-001.2.1</t>
  </si>
  <si>
    <t>Lyukfúrás vasbetonba, 20 mm átmérőig</t>
  </si>
  <si>
    <t>31-051-010.2-0418859</t>
  </si>
  <si>
    <t>Szerkezeti hézag, repedés, üreg kitöltése,
kiöntő és injektáló-, vagy gyorskötésű beágyazó szárazhabarccsal, 10-40 mm rétegvastagság között
BOTAMENT MS 5 furatkitöltő habarcs</t>
  </si>
  <si>
    <t>33 Falazás és egyéb kőműves munkák</t>
  </si>
  <si>
    <t>33-001-001.3.1.2.1.1-0021438</t>
  </si>
  <si>
    <t>Teherhordó és kitöltő falazat készítése, beton, könnyűbeton falazóblokk vagy zsaluzóelem termékekből, 150 mm falvastagságban, 150x500x230 mm-es méretű
beton zsaluzóelemből, kitöltő betonnal, betonacél beépítéssel STRONG&amp;MIBET N-15/23-as zsaluzóelem, 150/500/230 mm,C16/20-16/kissé képlékeny kavicsbeton, B 60.40:10 mmátmérőjű betonacél</t>
  </si>
  <si>
    <t>ÉPÍTŐMESTERI MUNKÁK</t>
  </si>
  <si>
    <t>12 Felvonulási létesítmények</t>
  </si>
  <si>
    <t>12-006-3.1</t>
  </si>
  <si>
    <t>képzett tétel: Munkavédelmi költségek: A biztonságos munkavégzéshez szükséges  munkavédelmi és balesetelhárítási eszközök  költsége:  - biztonsági és egészségvédelmi tervfejezet alapján, valamint  az érvényben lévő rendeletek, szabványok és előírások</t>
  </si>
  <si>
    <t>szerint</t>
  </si>
  <si>
    <t>19 Költségtérítések</t>
  </si>
  <si>
    <t>19-010-1.11.1.4</t>
  </si>
  <si>
    <t>Általános teendők megvalósulás szakaszában, ellenőrző mérések, tervezői műszaki vezetés a kivitelezés helyszínén</t>
  </si>
  <si>
    <t>alkalom</t>
  </si>
  <si>
    <t>19-010-1.21.2</t>
  </si>
  <si>
    <t>Általános teendők befejezés szakaszában, megvalósulási tervdokumentáció elkészítése</t>
  </si>
  <si>
    <t>21 Irtás, föld- és sziklamunka</t>
  </si>
  <si>
    <t>21-002-1.4</t>
  </si>
  <si>
    <t>Humuszos termőréteg, termőföld leszedése, terítése gépi erővel, 18%-os terephajlásig, bármilyen talajban, szállítással, 20 cm mélységben</t>
  </si>
  <si>
    <t>21-003-5.1.1.2</t>
  </si>
  <si>
    <r>
      <t>Alapozáshoz: Munkaárok földkiemelése közművesített területen, kézi erővel, bármely konzisztenciájú talajban, dúcolás nélkül, 2,0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szelvényig, III. talajosztály     A felesleges föld elszállításával</t>
    </r>
  </si>
  <si>
    <t>21-003-5.2.1.2.1</t>
  </si>
  <si>
    <t>Fal talajnedvesség elleni szigetelés készítéséhez, munkaárok földkiemelése közművesített területen, kézi erővel, bármely konzisztenciájú talajban, dúcolt árokból, 3,0 m árokszélességig, talajosztály: III. 2,0  m mélységig A felesleges föld elszállításával</t>
  </si>
  <si>
    <t>21-003-11.2.1</t>
  </si>
  <si>
    <t>Földvisszatöltés munkagödörbe vagy munkaárokba, tömörítés nélkül, réteges elterítéssel, I-IV. osztályú talajban, 20 cm-ként rétegelve 90%-os tömörítéssel</t>
  </si>
  <si>
    <t>21-011-7.1-0120401</t>
  </si>
  <si>
    <t>Rámpák alatt: Feltöltések alap- és lábazati falak közé és alagsori vagy alá nem pincézett földszinti padozatok alá, az anyag szétterítésével, mozgatásával, többfrakciós homokból (építési törmelék és a  rámpa alatti feltöltésbe szervesanyag nem kerülhet)</t>
  </si>
  <si>
    <t>95%-os 30 cm-ként réteges tömörítéssel</t>
  </si>
  <si>
    <t>21-011-7.2-0120015</t>
  </si>
  <si>
    <t>Feltöltések alap- és lábazati falak közé és alagsori vagy alá nem pincézett földszinti padozatok alá, az anyag szétterítésével, mozgatásával, kézi döngöléssel, osztályozatlan kavicsból Nyers homokos kavics, NHK 0/63 Q-TT, Nyékládháza</t>
  </si>
  <si>
    <t>23 Síkalapozás</t>
  </si>
  <si>
    <t>23-003-11.1-0222210</t>
  </si>
  <si>
    <r>
      <t>Szerelőbeton készítése, .....minőségű betonból 8 cm vastagságig C16/20 - X0v(H) képlékeny kavicsbeton keverék CEM 32,5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16 mm, m = 6,6 finomsági modulussal</t>
    </r>
  </si>
  <si>
    <t>36 Vakolás és rabicolás</t>
  </si>
  <si>
    <t>36-000-1.3</t>
  </si>
  <si>
    <t>Vakolat leverése homlokzatról 2,5 cm vastagságig</t>
  </si>
  <si>
    <t>36-000-18</t>
  </si>
  <si>
    <t>Téglafelület fugáinak tisztítása 1 cm mélységben</t>
  </si>
  <si>
    <t>36-005-3.1-0041590</t>
  </si>
  <si>
    <r>
      <t>Cementsimítás, vakolat simítása, előkevert gyári szárazhabarcsból,  kézi felhordással (a gyártó által megadott kg/m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>/mm rétegvastagsággal) Baumit cement Vakolat,  (hőszigetelés és vakolat baumit hőszigetelő rendszerben)</t>
    </r>
  </si>
  <si>
    <t>36-011-6-0391213</t>
  </si>
  <si>
    <t>Üvegszövet háló elhelyezése, függőleges, vízszintes,  ferde vagy íves felületen Baumit Üvegszövet, Cikkszám: 956199</t>
  </si>
  <si>
    <t>43 Bádogozás</t>
  </si>
  <si>
    <t>43-003-9.3.1-0149642</t>
  </si>
  <si>
    <t>Választópárkány fedése, bármilyen kiterített szélességgel, bevonatos alumínium lemezből, Egyvízorros választópárkány PREFALZ® alumínium szalagból stukkó felülettel, 0,7 mm vtg., Ksz: 25 cm</t>
  </si>
  <si>
    <t>45 Fém nyílászáró és épületlakatos</t>
  </si>
  <si>
    <t>45-004-1-0000001</t>
  </si>
  <si>
    <t>képzett tétel: Rámpa mellvédkorlát és oszlopok elhelyezése, terv szerint, rögzítéssel, acél csőkorlát és oszlop, porszórt felülettel Terv szerinti kialakítással, paraméterekkel, és felszereltséggel,</t>
  </si>
  <si>
    <t>fm</t>
  </si>
  <si>
    <t>45-004-1-0000002</t>
  </si>
  <si>
    <t>képzett tétel: Sodrony elhelyezése, rögzítése Rámpa mellvédkorláthoz Terv szerinti kialakítással, paraméterekkel, és felszereltséggel.</t>
  </si>
  <si>
    <t>48 Szigetelés</t>
  </si>
  <si>
    <t>48-002-1.45.1-0115009</t>
  </si>
  <si>
    <t xml:space="preserve">Talajnedvesség elleni szigetelés; Szerkezeti falon készített függőleges falszigetelés védőrétege műanyag dombornyomott lemezzel rögzítéssel, HDPE anyagú, kis dombormagasságú lemez részletterv szerint, véglezáróval, kiszellőztetéssel. DÖRKEN DELTA MS 8 mm </t>
  </si>
  <si>
    <t>dombormagasságú szigetelésvédő lemez</t>
  </si>
  <si>
    <t>48-007-21.21.2-0113427</t>
  </si>
  <si>
    <t>Külső fal; Hőszigetelések épületlábazaton vagy koszorún, rögzítéssel, egy rétegben, expandált polisztirolhab lemezzel AUSTROTHERM Expert hőszigetelő lemez, 1265x615x140 mm  Indító és lezáró profilokkal, kompletten  (hőszigetelés és vakolat BAUMIT</t>
  </si>
  <si>
    <t>hőszigetelő rendszerben)</t>
  </si>
  <si>
    <t>Közműcsatorna-építés</t>
  </si>
  <si>
    <t>53-021-2.1-2231602</t>
  </si>
  <si>
    <t>Polimerbeton vízelvezető rendszer, alacsony beépítési magasságú, 1,0 m, (folyóka) elhelyezése rögzítéssel, rozsdamentes acél élvédelemmel, földmunkák és ágyazatkészítés nélkül, közepes és nehéz terhelésre ACO DRAIN alacsony Multiline V100 Drainlock</t>
  </si>
  <si>
    <t>folyóka,  rozsdamentes acél élvédelemmel, esés nélkül, 1 m, 10 cm beépítési mag., T.o.: A15-E600, Rend.sz: 12421</t>
  </si>
  <si>
    <t>Kőburkolat készítése</t>
  </si>
  <si>
    <t>Homokterítés, térkő burkolathoz. Természetes szemmegoszlású homok</t>
  </si>
  <si>
    <t>62-003-51.2-0610564</t>
  </si>
  <si>
    <t>Térburkolat készítése rendszerkövekből  6 cm-es vastagsággal, A Beton-Viacolor 10x20x6 cm, homok színben. A fugák homoktömítésével</t>
  </si>
  <si>
    <t>Járda melletti HŐSZIGETELÉS építőmesteri munkák</t>
  </si>
  <si>
    <t>36-005-1.2.1.1.1-0041590</t>
  </si>
  <si>
    <t>Homlokzati alapvakolat réteg készítése gépi felhordással, előkevert normál szárazhabarcsból, sima, normál mész-cement vakolat, 1 cm vastagságban Baumit GV 35 Mész-cement gépi vakolat, (hőszigetelés és vakolat baumit hőszigetelő rendszerben)</t>
  </si>
  <si>
    <t>43-003-8.3.1-0149648</t>
  </si>
  <si>
    <t>képzett tétel: Ablak- vagy szemöldökpárkány bevonatos alumínium lemezből, 50 cm kiterített szélességig Ablakpárkány PREFALZ® alumínium szalagból stukkó felülettel, 0,7 mm vtg., Ksz: 40 cm   Ablakpárkány kiegyenlítése, deszkaburkolat alátét elhelyezése</t>
  </si>
  <si>
    <t>Részletrajz szerint kompletten</t>
  </si>
  <si>
    <t>48-007-21.1.1.2-0113313</t>
  </si>
  <si>
    <t>Külső fal; homlokzati fal hő- és hangszigetelése, falazott vagy monolit vasbeton szerkezeten,  függőleges felületen, mechanikai rögzítés, felületi zárás valamint kiegészítő profilokkal, vékonyvakolat alatti méretstabil expandált polisztirolhab lemezzel</t>
  </si>
  <si>
    <t>AUSTROTHERM AT H80 homlokzati hőszigetelő lemez,1000x500x160 mm Indító és lezáró profilokkal, kompletten  (hőszigetelés és vakolat BAUMIT hőszigetelő rendszerben)</t>
  </si>
  <si>
    <t>Rámpa melleti KÖRNYEZET rendezési munkák NYUGATI oldal</t>
  </si>
  <si>
    <t>21-001-6.2</t>
  </si>
  <si>
    <t>Bozót- és cserjeirtás, magascserjék kivágása, gyökérzettel, kompletten</t>
  </si>
  <si>
    <t>10 m2</t>
  </si>
  <si>
    <t>21-011-11.7</t>
  </si>
  <si>
    <r>
      <t>Építési törmelék konténeres elszállítása, lerakása, lerakóhelyi díjjal, 10,0 m</t>
    </r>
    <r>
      <rPr>
        <vertAlign val="superscript"/>
        <sz val="10"/>
        <color indexed="8"/>
        <rFont val="Times New Roman CE"/>
        <charset val="238"/>
      </rPr>
      <t>3</t>
    </r>
    <r>
      <rPr>
        <sz val="10"/>
        <color indexed="8"/>
        <rFont val="Times New Roman CE"/>
        <charset val="238"/>
      </rPr>
      <t>-es konténerbe</t>
    </r>
  </si>
  <si>
    <t>21-011-12</t>
  </si>
  <si>
    <t>Munkahelyi depóniából építési törmelék konténerbe rakása,  kézi erővel, önálló munka esetén elszámolva, konténer szállítás nélkül</t>
  </si>
  <si>
    <t>21-001-1.2.2-1000000</t>
  </si>
  <si>
    <t>képzett tétel: Egyes fák kitermelése,  FAKIVÁGÁS: forgalomkorlátozással, elektromos eszközök szükség szerinti feszmentesítésével, szükség szerint alpin technikával, daruzással, döntéssel, gallyazással, darabolással, aprítással, gépi tuskóirtással a</t>
  </si>
  <si>
    <t>keletkezett növényi hulladék deponálásával, szállítóeszközre rakásával és engedélyezett lerakóhelyre történő elszállításával, lerakóhelyi díj fizetésével.  törzsátmérő: 20-40 cm Önkormányzathoz benyújtandó fakivágási engedély megkérésével.</t>
  </si>
  <si>
    <t>21 Síkalapozás</t>
  </si>
  <si>
    <r>
      <t>Munkaárok földkiemelése közművesített területen, kézi erővel, bármely konzisztenciájú talajban, dúcolás nélkül, 2,0 m</t>
    </r>
    <r>
      <rPr>
        <vertAlign val="superscript"/>
        <sz val="10"/>
        <color indexed="8"/>
        <rFont val="Times New Roman CE"/>
        <charset val="238"/>
      </rPr>
      <t>2</t>
    </r>
    <r>
      <rPr>
        <sz val="10"/>
        <color indexed="8"/>
        <rFont val="Times New Roman CE"/>
        <charset val="238"/>
      </rPr>
      <t xml:space="preserve"> szelvényig, III. talajosztály</t>
    </r>
  </si>
  <si>
    <t>23-003-2-0232210</t>
  </si>
  <si>
    <r>
      <t>Utcabútorok rögzítéséhez beton alapok készítése: Vasbeton sáv-, talp- lemezalap készítése szivattyús technológiával, .....minőségű betonból C20/25 - X0v(H) képlékeny kavicsbeton keverék CEM 32,5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16 mm, m = 6,6 finomsági modulussal poller:</t>
    </r>
  </si>
  <si>
    <t>5*0,4*0,4*0,4=0,32 m3 pad: 3db*2*hossz:1,0*sz.:0,4*mély:0,4=0,96 m3 hulladékgyűjtő:2db*hossz:0,5*sz.:0,4*mély:0,4=0,16 m3</t>
  </si>
  <si>
    <t>31 Helyszíni beton és vasbeton munka</t>
  </si>
  <si>
    <t>31-000-1.3.2</t>
  </si>
  <si>
    <t>Beton és kőbeton fal bontása, C12/15 - C25/30 betonminőség között támfal bontása alappal,  a beton törmelékké zúzásával, kompletten 26 fm</t>
  </si>
  <si>
    <t>31-000-13.2</t>
  </si>
  <si>
    <t>Monolit beton bontása, kavicsbetonból, teljes rétegrenddel   beton darabolással</t>
  </si>
  <si>
    <t>31-051-1.2-0121110</t>
  </si>
  <si>
    <t>Járdakészítés betonból, 10 cm vastagsággal, tükörkiemeléssel, 10 cm kavicságyazattal, szegéllyel, zsaluzattal, X0b(H) környezeti osztályú, kissé képlékeny konzisztenciájú betonból, szemcsézett, érdes felülettel, 2 cm vastag cementsimítással C16/20 -</t>
  </si>
  <si>
    <r>
      <t>X0b(H) kissé képlékeny kavicsbeton keverék CEM 42,5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16 mm, m = 6,4 finomsági modulussal</t>
    </r>
  </si>
  <si>
    <t>45-000-2.2</t>
  </si>
  <si>
    <t>Díszkorlát bontása, Támfal tetején lévő korlát, (hasznosítását a megrendelővel egyeztetni szükséges)</t>
  </si>
  <si>
    <t>45-000-3</t>
  </si>
  <si>
    <t>képzett tétel: Egyéb épületlakatos szerkezetek bontása: zászlótartó bontása beton lábazattal, alapozással, kompletten (hasznosítását a megrendelővel egyeztetni szükséges)</t>
  </si>
  <si>
    <t>45-000-3-2000000</t>
  </si>
  <si>
    <t>képzett tétel: Egyéb épületlakatos szerkezetek bontása: Hírdetőtábla bontása alapozással, kompletten (hasznosítását a megrendelővel egyeztetni szükséges)</t>
  </si>
  <si>
    <t>53-007-7</t>
  </si>
  <si>
    <t>képzett tétel: Közműakna szintbe emelése szükséges bontásokkal, új elemek beépítésével, kompletten</t>
  </si>
  <si>
    <t>Útburkolatalap és makadámburkolat</t>
  </si>
  <si>
    <t>61-003-2.1-1710010</t>
  </si>
  <si>
    <t>Telepen kevert hidraulikus vagy vegyes kötőanyagú stabilizált réteg készítése, 2,00 m-nél nagyobb szélességben, 12 cm vastagságban CKT-4 hidraulikus kötőanyagú alap</t>
  </si>
  <si>
    <t>63-001-2.2</t>
  </si>
  <si>
    <t>Zúzalékos aszfaltszőnyegek, aszfaltbetonok és öntött aszfaltok bontása, kötőréteggel együtt, géppel, hidraulikus bontófejjel    65 m2</t>
  </si>
  <si>
    <t>21-004-5.1.1.1</t>
  </si>
  <si>
    <t>Tükörkészítés tömörítéssel, sík felületen gépi erővel, kiegészítő kézi munkával talajosztály: I-IV.</t>
  </si>
  <si>
    <t>21-008-2.2.2</t>
  </si>
  <si>
    <t>Tömörítés bármely tömörítési osztályban gépi erővel, kis felületen, tömörségi fok: 90%</t>
  </si>
  <si>
    <t>48-002-1.49.1-0091243</t>
  </si>
  <si>
    <t>Műanyagfátyol vagy műanyagfilc alátét vagy elválasztó réteg, átlapolással, rögzítés nélkül egy rétegben, vízszintes felületen MASTERPLAST Terraplast Geotex 150 tűnemezelt, nem szövött, gyökérálló filcszerű műanyag szűrőréteg 150 g/m2</t>
  </si>
  <si>
    <t>62-002-1.4.2-0610702</t>
  </si>
  <si>
    <t>Kertiszegély készítése, alapárok kiemelésével, beton alapgerendával és megtámasztással, hézagolással, előregyártott szegélykőből vagy cölöpökből 100 cm hosszú elemekből A Beton kerti szegélykő, 100x20x5 cm,  C16/20 - X0v(H) képlékeny kavicsbeton keverék</t>
  </si>
  <si>
    <r>
      <t>CEM 32,5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16 mm, m = 6,6 finomsági modulussal Antracit színben</t>
    </r>
  </si>
  <si>
    <t>62-003-6-0120125</t>
  </si>
  <si>
    <t>Térburkolathoz fagyálló, teherhordó alap készítése, 15 cm vastagságban Nyers homokos kavics, NHK 0/125 Q-T</t>
  </si>
  <si>
    <t>62-003-51.2-0610553</t>
  </si>
  <si>
    <t>Térburkolat készítése rendszerkövekből  6 cm-es vastagsággal, A Beton-Viacolor 20x20x6 cm, antracit színben. A fugák homoktömítésével</t>
  </si>
  <si>
    <t>Kert- és parképítési munka</t>
  </si>
  <si>
    <t>91-001-2.2.1.1</t>
  </si>
  <si>
    <t>Gödörásás egyedi növényültetéshez, 30 cm x 30 cm x 30 cm méretig, laza talajon, talajosztály: I-II.</t>
  </si>
  <si>
    <t>91-001-2.2.2.1</t>
  </si>
  <si>
    <t>Gödörásás egyedi növényültetéshez, kézi erővel, ásóval, 40 cm x 40 cm x 40 cm mérettel, laza talajon, talajosztály: I-II.</t>
  </si>
  <si>
    <t>91-001-2.2.3.2</t>
  </si>
  <si>
    <t>Gödörásás egyedi növényültetéshez, kézi erővel, ásóval, 100 cm x 100 cm x 100 cm méretig, középkötött talajon, talajosztály: III-IV.</t>
  </si>
  <si>
    <t>91-003-1.1.1.3.3.2</t>
  </si>
  <si>
    <t>Növények szabadföldi telepítése gödör- vagy árokásás nélkül (külön tételben 91-001-2; 91-001-3), lombhullató fák, szoliterként, három karóval, konténeres facsemetével, szervestrágyázással növénykiültetési terv szerint</t>
  </si>
  <si>
    <t>91-003-1.2.2.1.1.2</t>
  </si>
  <si>
    <t>Növények szabadföldi telepítése gödör- vagy árokásás nélkül (külön tételben 91-001-2; 91-001-3), konténeres cserjék, szoliterként, Alacsony cserjék szervestrágyázással növénykiültetési és kitűzési terv szerint</t>
  </si>
  <si>
    <t>91-003-1.2.2.1.1.2-0000001</t>
  </si>
  <si>
    <t>Növények szabadföldi telepítése gödör- vagy árokásás nélkül (külön tételben 91-001-2; 91-001-3), konténeres cserjék,  szoliterként Magascserjék szervestrágyázással, növénykiültetési és kitűzési terv szerint</t>
  </si>
  <si>
    <t>91-003-1.3.1.1.2.2.2</t>
  </si>
  <si>
    <t>Növények szabadföldi telepítése gödör- vagy árokásás nélkül (külön tételben 91-001-2; 91-001-3), örökzöld, fa méretben, szoliterként, karózással, konténeres facsemetével, szervestrágyázással növénykiültetési terv szerint</t>
  </si>
  <si>
    <t>91-005-2.1.4.2</t>
  </si>
  <si>
    <t>Kiegészítő tevékenységek öntözés, növények öntözése, átadás átvételig,  azután a megeredésig.</t>
  </si>
  <si>
    <r>
      <t>10m</t>
    </r>
    <r>
      <rPr>
        <vertAlign val="superscript"/>
        <sz val="10"/>
        <color indexed="8"/>
        <rFont val="Times New Roman CE"/>
        <charset val="238"/>
      </rPr>
      <t>2</t>
    </r>
  </si>
  <si>
    <t>21-004-3.1</t>
  </si>
  <si>
    <t>képzett tétel: Tervezett finom tereprendezés a zöldfelületeknél gépi erővel, kiegészítő kézi munkával, szükséges humuszos termőföld helyszínre szállításával. A terepegyenetlenségek eltüntetése, gödrök betemetése, feltöltések tömörítése,  Legalább 20 cm</t>
  </si>
  <si>
    <t>vtg. termőföld terítése,  0,03q/m2 szervestrágya és 0,02 kg/m2 indító műtrágya terítése,  beforgatása.</t>
  </si>
  <si>
    <t>21-004-4.1.1-0120401</t>
  </si>
  <si>
    <t>képzett tétel: Mulcs terítés műszaki leírás szerint  7 cm vastagságban</t>
  </si>
  <si>
    <t>91-005-1.9.3</t>
  </si>
  <si>
    <t>képzett tétel: Az ültetett növények fentartása,  a megrendelővel egyeztetett ideig.  A növények garanciális pótlása</t>
  </si>
  <si>
    <t>Szabadidő és sportlétesítmények</t>
  </si>
  <si>
    <t>92-003-3.3-0374100</t>
  </si>
  <si>
    <t>Kerti faépítmények  pad elhelyezése, mechanikai rögzítéssel az alaptesthez. pad: 180 cm hosszú, fa gyárilag felületkezelt ülő és hátfelülettel, porfestett acél vázszerkezettel.</t>
  </si>
  <si>
    <t>92-003-3.7-0374300</t>
  </si>
  <si>
    <t>Kerti faépítmények  hulladékgyűjtő elhelyezése, mechanikai rögzítéssel az alaptesthez, hulladékgyűjtő: porfestett acél szerkezet fa lamellákkal, Felületkezelve, kompletten</t>
  </si>
  <si>
    <t>45-000-3-1000000</t>
  </si>
  <si>
    <t>képzett tétel: Egyéb épületlakatos szerkezetek bontása: hulladékgyűjtő bontása alapozással, kompletten (hasznosítását a megrendelővel egyeztetni szükséges)</t>
  </si>
  <si>
    <t>92-003-1.2.1</t>
  </si>
  <si>
    <t>képzett tétel: Forgalomterelő oszlop, poller, elhelyezése, fix kivitelben, beton alaphoz rögzítve,  porszort felületkezeléssel, kompletten</t>
  </si>
  <si>
    <t>92-003-1.2.1-1000000</t>
  </si>
  <si>
    <t>képzett tétel: Forgalomterelő oszlop, poller, elhelyezése, lehajtható, zárható kivitelben, beton alaphoz rögzítve,  porszort felületkezeléssel, kompletten</t>
  </si>
  <si>
    <t>Rámpa melleti KÖRNYEZET rendezési munkák KELETI oldal</t>
  </si>
  <si>
    <t>21-001-4.1.2</t>
  </si>
  <si>
    <t>Tuskó kiszedése gépi erővel, kiegészítő kézi munkával, I-IV. oszt. talajban, gyökfő átmérő: 31-60 cm között</t>
  </si>
  <si>
    <r>
      <t>Utcabútorok rögzítéséhez beton alapok készítése: Vasbeton sáv-, talp- lemezalap készítése szivattyús technológiával, .....minőségű betonból C20/25 - X0v(H) képlékeny kavicsbeton keverék CEM 32,5 pc. D</t>
    </r>
    <r>
      <rPr>
        <vertAlign val="subscript"/>
        <sz val="10"/>
        <color indexed="8"/>
        <rFont val="Times New Roman CE"/>
        <charset val="238"/>
      </rPr>
      <t>max</t>
    </r>
    <r>
      <rPr>
        <sz val="10"/>
        <color indexed="8"/>
        <rFont val="Times New Roman CE"/>
        <charset val="238"/>
      </rPr>
      <t xml:space="preserve"> = 16 mm, m = 6,6 finomsági modulussal</t>
    </r>
  </si>
  <si>
    <t>kerékpártámasz: 5*0,4*0,4*0,4=0,32 m3 pad: 2db*2*hossz:1,0*sz.:0,4*mély:0,4=0,64 m3 hulladékgyűjtő:1db*hossz:0,5*sz.:0,4*mély:0,4=0,08 m3</t>
  </si>
  <si>
    <t>31-000-5.1.2</t>
  </si>
  <si>
    <t>Beton poller bontása alapozással: Oszlop, pillér bontása, betonból, C20/25 - C25/30 betonminőség között beton poller bontása alapozással, 25 db 20*20*(30+40) cm</t>
  </si>
  <si>
    <t>Útburkolatalap és makadámburkol</t>
  </si>
  <si>
    <t>62-001-2.1</t>
  </si>
  <si>
    <t>Betonlap burkolat bontása, homokos kavicságyazattal</t>
  </si>
  <si>
    <t>62-001-3.1</t>
  </si>
  <si>
    <t>Gyephézagos burkolat bontása, homokos kavicságyazattal</t>
  </si>
  <si>
    <t>92-003-1.1.1.8-0128492</t>
  </si>
  <si>
    <t>Kerti fém építmények, kerékpár támasz elhelyezése, mechanikai rögzítéssel az alaptesthez. felületkezelve, kompletten.</t>
  </si>
  <si>
    <t>92-003-3.3-0037410</t>
  </si>
  <si>
    <t>képzett tétel: hulladékgyűjtő bontása alapozással, kompletten (hasznosítását a megrendelővel egyeztetni szükséges)</t>
  </si>
  <si>
    <t>Autómata üvegajtó beépítése homlokzati falra,, meglévő ablak és parapetfal bontással, kőműves, festő, burkoló javító munkával hőszigetelt kivitelben. Az autómata ajtó elekrtomos betáplálás kiépítésével. 140x300 cm névleges mérettel</t>
  </si>
  <si>
    <t>Hőlégbefúvó építése, elektromos hálózati bekötés kiépítésével, szélfogóba, hűtő-fűtő funkcióval</t>
  </si>
  <si>
    <t>Belső átalakítás</t>
  </si>
  <si>
    <t>Hőszigetelő üvegfal építése, autómata üvegajtóval, autmata ajtó elektromos betáplálás kiépítéssel.  140x240 névleges mérettel</t>
  </si>
  <si>
    <t>Acéllemez lapradiátor elhelyezése, széthordással, tartókkal, bekötéssel, sima illetve konvektor típus, 3 soros, 1600 mm-ig DUNAFERR LUX-UNI lapradiátor DKEK (33 típ.) 3-sor. 3 konvektorlemezes, burkolattal, 900x1200 mm (önszabályozós termoszelepes)</t>
  </si>
  <si>
    <t>Hőlégbefúvó szerelése, bejáratokhoz, elekrtomos betáp szereléssel, hideg-meleg levegőbefújással, vezérléssel
V = 2.200 m3/h / Q = max. 12 kW</t>
  </si>
  <si>
    <t>Külső kétszárnyú, két fixoldalrészes tolóajtó ,felülvilágítóval, jelenlét-, és irányérzékelős mozgásérzékelővel, kezelőegységgel, akkumulátorral, vésznyítógombbal, betáp kiépítéssel, szerkezet teljes mérete: 3500*2208 mm, szabad átjárási méretek: 1420*2100 mm
Belső kétszárnyú, két fixoldalrészes tolóajtó ,felülvilágító, jelenlét-, és irányérzékelős mozgásérzékelővel, kezelőegységgel, akkumulátorral, vésznyítógombbal, betáp kiépítéssel, szerkezet teljes mérete: 3500*2208 mm, szabad átjárási méretek: 1420*2100 mm, szélfogó kialakításhoz üvegportál építéssel.
Vízszintesen függesztett elektromos kapulégfüggönnyel L = 1.560 mm / V = 2.200 m3/h / Q = max. 12 kW</t>
  </si>
  <si>
    <t>2 db belső műanyag kétszárnyú ajtó, felülvilágító és oldalüveg résszel
szerkezet teljes mérete: 3600x2550mm
szabad átjárási méretek:  1700x2100mm</t>
  </si>
</sst>
</file>

<file path=xl/styles.xml><?xml version="1.0" encoding="utf-8"?>
<styleSheet xmlns="http://schemas.openxmlformats.org/spreadsheetml/2006/main">
  <numFmts count="6">
    <numFmt numFmtId="43" formatCode="_-* #,##0.00\ _F_t_-;\-* #,##0.00\ _F_t_-;_-* &quot;-&quot;??\ _F_t_-;_-@_-"/>
    <numFmt numFmtId="164" formatCode="_-* #,##0.00\ &quot;HUF&quot;_-;\-* #,##0.00\ &quot;HUF&quot;_-;_-* &quot;-&quot;??\ &quot;HUF&quot;_-;_-@_-"/>
    <numFmt numFmtId="165" formatCode="#,##0\ &quot;Ft&quot;"/>
    <numFmt numFmtId="166" formatCode="#,##0\ &quot;HUF&quot;"/>
    <numFmt numFmtId="167" formatCode="#,##0.0"/>
    <numFmt numFmtId="168" formatCode="_-* #,##0\ &quot;Ft&quot;_-;\-* #,##0\ &quot;Ft&quot;_-;_-* &quot;-&quot;??\ &quot;Ft&quot;_-;_-@_-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b/>
      <sz val="14"/>
      <color theme="1"/>
      <name val="Times New Roman CE"/>
      <charset val="238"/>
    </font>
    <font>
      <b/>
      <sz val="10"/>
      <color theme="1"/>
      <name val="Times New Roman CE"/>
      <charset val="238"/>
    </font>
    <font>
      <vertAlign val="superscript"/>
      <sz val="10"/>
      <color indexed="8"/>
      <name val="Times New Roman CE"/>
      <charset val="238"/>
    </font>
    <font>
      <sz val="10"/>
      <color indexed="8"/>
      <name val="Times New Roman CE"/>
      <charset val="238"/>
    </font>
    <font>
      <vertAlign val="subscript"/>
      <sz val="10"/>
      <color indexed="8"/>
      <name val="Times New Roman CE"/>
      <charset val="238"/>
    </font>
    <font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165" fontId="2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166" fontId="0" fillId="0" borderId="3" xfId="0" applyNumberFormat="1" applyFont="1" applyFill="1" applyBorder="1" applyAlignment="1">
      <alignment horizontal="center" vertical="center" wrapText="1"/>
    </xf>
    <xf numFmtId="166" fontId="0" fillId="0" borderId="3" xfId="0" applyNumberFormat="1" applyFill="1" applyBorder="1" applyAlignment="1">
      <alignment horizontal="center" vertical="center" wrapText="1"/>
    </xf>
    <xf numFmtId="166" fontId="0" fillId="0" borderId="4" xfId="0" applyNumberForma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166" fontId="0" fillId="0" borderId="6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horizontal="center" vertical="center" wrapText="1"/>
    </xf>
    <xf numFmtId="166" fontId="0" fillId="0" borderId="8" xfId="0" applyNumberFormat="1" applyFill="1" applyBorder="1" applyAlignment="1">
      <alignment horizontal="center" vertical="center" wrapText="1"/>
    </xf>
    <xf numFmtId="166" fontId="0" fillId="0" borderId="9" xfId="0" applyNumberForma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wrapText="1"/>
    </xf>
    <xf numFmtId="165" fontId="5" fillId="0" borderId="4" xfId="0" applyNumberFormat="1" applyFont="1" applyBorder="1" applyAlignment="1">
      <alignment wrapText="1"/>
    </xf>
    <xf numFmtId="0" fontId="0" fillId="0" borderId="18" xfId="0" applyFill="1" applyBorder="1" applyAlignment="1">
      <alignment wrapText="1"/>
    </xf>
    <xf numFmtId="0" fontId="0" fillId="0" borderId="17" xfId="0" applyFill="1" applyBorder="1" applyAlignment="1">
      <alignment horizontal="center" vertical="center" wrapText="1"/>
    </xf>
    <xf numFmtId="166" fontId="0" fillId="0" borderId="17" xfId="0" applyNumberFormat="1" applyFill="1" applyBorder="1" applyAlignment="1">
      <alignment horizontal="center" vertical="center" wrapText="1"/>
    </xf>
    <xf numFmtId="166" fontId="0" fillId="0" borderId="19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wrapText="1"/>
    </xf>
    <xf numFmtId="3" fontId="3" fillId="0" borderId="0" xfId="0" applyNumberFormat="1" applyFont="1" applyBorder="1" applyAlignment="1">
      <alignment horizontal="center" wrapText="1"/>
    </xf>
    <xf numFmtId="3" fontId="8" fillId="0" borderId="3" xfId="0" applyNumberFormat="1" applyFont="1" applyBorder="1" applyAlignment="1">
      <alignment horizontal="center" wrapText="1"/>
    </xf>
    <xf numFmtId="3" fontId="8" fillId="0" borderId="30" xfId="0" applyNumberFormat="1" applyFont="1" applyBorder="1" applyAlignment="1">
      <alignment horizontal="center" wrapText="1"/>
    </xf>
    <xf numFmtId="167" fontId="8" fillId="0" borderId="3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  <xf numFmtId="167" fontId="3" fillId="0" borderId="1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/>
    </xf>
    <xf numFmtId="3" fontId="3" fillId="0" borderId="1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center" wrapText="1"/>
    </xf>
    <xf numFmtId="3" fontId="3" fillId="0" borderId="5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3" fontId="3" fillId="0" borderId="32" xfId="0" applyNumberFormat="1" applyFont="1" applyBorder="1" applyAlignment="1">
      <alignment horizontal="center" wrapText="1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wrapText="1"/>
    </xf>
    <xf numFmtId="167" fontId="3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3" fontId="7" fillId="0" borderId="6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7" fillId="0" borderId="6" xfId="0" applyNumberFormat="1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5" xfId="0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165" fontId="5" fillId="0" borderId="3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1" applyNumberFormat="1" applyFont="1" applyBorder="1" applyAlignment="1">
      <alignment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/>
    <xf numFmtId="0" fontId="0" fillId="0" borderId="34" xfId="0" applyBorder="1" applyAlignment="1">
      <alignment vertical="center" wrapText="1"/>
    </xf>
    <xf numFmtId="165" fontId="0" fillId="0" borderId="34" xfId="1" applyNumberFormat="1" applyFont="1" applyBorder="1" applyAlignment="1">
      <alignment wrapText="1"/>
    </xf>
    <xf numFmtId="0" fontId="0" fillId="0" borderId="35" xfId="0" applyBorder="1" applyAlignment="1">
      <alignment vertical="center" wrapText="1"/>
    </xf>
    <xf numFmtId="165" fontId="0" fillId="0" borderId="35" xfId="1" applyNumberFormat="1" applyFont="1" applyBorder="1" applyAlignment="1">
      <alignment wrapText="1"/>
    </xf>
    <xf numFmtId="0" fontId="0" fillId="0" borderId="12" xfId="0" applyBorder="1" applyAlignment="1">
      <alignment vertical="center" wrapText="1"/>
    </xf>
    <xf numFmtId="165" fontId="0" fillId="0" borderId="12" xfId="1" applyNumberFormat="1" applyFont="1" applyBorder="1" applyAlignment="1">
      <alignment wrapText="1"/>
    </xf>
    <xf numFmtId="0" fontId="2" fillId="2" borderId="33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165" fontId="2" fillId="2" borderId="33" xfId="0" applyNumberFormat="1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3" fontId="0" fillId="0" borderId="34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 wrapText="1"/>
    </xf>
    <xf numFmtId="0" fontId="0" fillId="0" borderId="0" xfId="0" applyFill="1"/>
    <xf numFmtId="3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horizontal="right" vertical="top" wrapText="1"/>
    </xf>
    <xf numFmtId="0" fontId="19" fillId="0" borderId="12" xfId="0" applyFont="1" applyBorder="1" applyAlignment="1">
      <alignment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right" vertical="top" wrapText="1"/>
    </xf>
    <xf numFmtId="49" fontId="17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23" fillId="0" borderId="0" xfId="0" applyFont="1"/>
    <xf numFmtId="1" fontId="23" fillId="0" borderId="0" xfId="0" applyNumberFormat="1" applyFont="1"/>
    <xf numFmtId="0" fontId="24" fillId="0" borderId="0" xfId="0" applyFont="1"/>
    <xf numFmtId="168" fontId="23" fillId="0" borderId="0" xfId="3" applyNumberFormat="1" applyFont="1"/>
    <xf numFmtId="0" fontId="23" fillId="0" borderId="36" xfId="0" applyFont="1" applyBorder="1" applyAlignment="1">
      <alignment vertical="top" wrapText="1"/>
    </xf>
    <xf numFmtId="1" fontId="23" fillId="0" borderId="36" xfId="0" applyNumberFormat="1" applyFont="1" applyBorder="1" applyAlignment="1">
      <alignment vertical="top" wrapText="1"/>
    </xf>
    <xf numFmtId="0" fontId="25" fillId="0" borderId="36" xfId="0" applyFont="1" applyBorder="1" applyAlignment="1">
      <alignment horizontal="left" vertical="top" wrapText="1"/>
    </xf>
    <xf numFmtId="1" fontId="25" fillId="0" borderId="36" xfId="0" applyNumberFormat="1" applyFont="1" applyBorder="1" applyAlignment="1">
      <alignment horizontal="left" vertical="top" wrapText="1"/>
    </xf>
    <xf numFmtId="0" fontId="25" fillId="0" borderId="36" xfId="0" applyFont="1" applyBorder="1" applyAlignment="1">
      <alignment horizontal="right" vertical="top" wrapText="1"/>
    </xf>
    <xf numFmtId="168" fontId="25" fillId="0" borderId="36" xfId="3" applyNumberFormat="1" applyFont="1" applyBorder="1" applyAlignment="1">
      <alignment horizontal="right" vertical="top" wrapText="1"/>
    </xf>
    <xf numFmtId="0" fontId="23" fillId="0" borderId="36" xfId="0" applyFont="1" applyBorder="1" applyAlignment="1">
      <alignment horizontal="left" vertical="top" wrapText="1"/>
    </xf>
    <xf numFmtId="1" fontId="23" fillId="0" borderId="36" xfId="0" applyNumberFormat="1" applyFont="1" applyBorder="1" applyAlignment="1">
      <alignment horizontal="left" vertical="top" wrapText="1"/>
    </xf>
    <xf numFmtId="0" fontId="23" fillId="0" borderId="36" xfId="0" applyFont="1" applyBorder="1" applyAlignment="1">
      <alignment horizontal="right" vertical="top" wrapText="1"/>
    </xf>
    <xf numFmtId="168" fontId="23" fillId="0" borderId="36" xfId="3" applyNumberFormat="1" applyFont="1" applyBorder="1" applyAlignment="1">
      <alignment horizontal="right" vertical="top" wrapText="1"/>
    </xf>
    <xf numFmtId="168" fontId="23" fillId="0" borderId="36" xfId="3" applyNumberFormat="1" applyFont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168" fontId="23" fillId="0" borderId="0" xfId="3" applyNumberFormat="1" applyFont="1" applyBorder="1" applyAlignment="1">
      <alignment vertical="top" wrapText="1"/>
    </xf>
    <xf numFmtId="168" fontId="25" fillId="0" borderId="0" xfId="3" applyNumberFormat="1" applyFont="1" applyBorder="1" applyAlignment="1">
      <alignment horizontal="right" vertical="top" wrapText="1"/>
    </xf>
    <xf numFmtId="0" fontId="23" fillId="0" borderId="37" xfId="0" applyFont="1" applyBorder="1" applyAlignment="1">
      <alignment vertical="top" wrapText="1"/>
    </xf>
    <xf numFmtId="1" fontId="23" fillId="0" borderId="37" xfId="0" applyNumberFormat="1" applyFont="1" applyBorder="1" applyAlignment="1">
      <alignment vertical="top" wrapText="1"/>
    </xf>
    <xf numFmtId="0" fontId="25" fillId="0" borderId="37" xfId="0" applyFont="1" applyBorder="1" applyAlignment="1">
      <alignment horizontal="left" vertical="top" wrapText="1"/>
    </xf>
    <xf numFmtId="168" fontId="23" fillId="0" borderId="37" xfId="3" applyNumberFormat="1" applyFont="1" applyBorder="1" applyAlignment="1">
      <alignment vertical="top" wrapText="1"/>
    </xf>
    <xf numFmtId="0" fontId="19" fillId="0" borderId="35" xfId="0" applyFont="1" applyBorder="1" applyAlignment="1">
      <alignment vertical="top" wrapText="1"/>
    </xf>
    <xf numFmtId="3" fontId="6" fillId="0" borderId="0" xfId="0" applyNumberFormat="1" applyFont="1" applyFill="1" applyBorder="1" applyAlignment="1">
      <alignment vertical="center" wrapText="1"/>
    </xf>
    <xf numFmtId="0" fontId="23" fillId="0" borderId="36" xfId="3" applyNumberFormat="1" applyFont="1" applyBorder="1" applyAlignment="1">
      <alignment horizontal="right" vertical="top" wrapText="1"/>
    </xf>
    <xf numFmtId="0" fontId="25" fillId="0" borderId="36" xfId="3" applyNumberFormat="1" applyFont="1" applyBorder="1" applyAlignment="1">
      <alignment horizontal="right" vertical="top" wrapText="1"/>
    </xf>
    <xf numFmtId="0" fontId="25" fillId="0" borderId="37" xfId="3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/>
    </xf>
    <xf numFmtId="3" fontId="3" fillId="0" borderId="6" xfId="0" applyNumberFormat="1" applyFont="1" applyBorder="1" applyAlignment="1">
      <alignment horizontal="right" wrapText="1"/>
    </xf>
    <xf numFmtId="3" fontId="26" fillId="0" borderId="0" xfId="0" applyNumberFormat="1" applyFont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2" xfId="0" applyFill="1" applyBorder="1" applyAlignment="1">
      <alignment horizontal="left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65" fontId="5" fillId="0" borderId="8" xfId="0" applyNumberFormat="1" applyFont="1" applyBorder="1" applyAlignment="1">
      <alignment horizontal="center" wrapText="1"/>
    </xf>
    <xf numFmtId="165" fontId="5" fillId="0" borderId="9" xfId="0" applyNumberFormat="1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3" fontId="12" fillId="0" borderId="0" xfId="2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3" fontId="6" fillId="3" borderId="23" xfId="0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3" fontId="6" fillId="3" borderId="0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wrapText="1"/>
    </xf>
    <xf numFmtId="3" fontId="4" fillId="0" borderId="21" xfId="0" applyNumberFormat="1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 wrapText="1"/>
    </xf>
    <xf numFmtId="165" fontId="5" fillId="0" borderId="21" xfId="0" applyNumberFormat="1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165" fontId="5" fillId="0" borderId="29" xfId="0" applyNumberFormat="1" applyFont="1" applyBorder="1" applyAlignment="1">
      <alignment horizontal="center" wrapText="1"/>
    </xf>
    <xf numFmtId="165" fontId="5" fillId="0" borderId="24" xfId="0" applyNumberFormat="1" applyFont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6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7" fillId="0" borderId="6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3" fontId="6" fillId="0" borderId="8" xfId="0" applyNumberFormat="1" applyFont="1" applyBorder="1" applyAlignment="1">
      <alignment horizontal="center" wrapText="1"/>
    </xf>
    <xf numFmtId="3" fontId="6" fillId="0" borderId="9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4">
    <cellStyle name="Ezres" xfId="1" builtinId="3"/>
    <cellStyle name="Hivatkozás" xfId="2" builtinId="8"/>
    <cellStyle name="Normál" xfId="0" builtinId="0"/>
    <cellStyle name="Pénznem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view="pageBreakPreview" zoomScale="85" zoomScaleSheetLayoutView="85" workbookViewId="0">
      <selection activeCell="C12" sqref="C12"/>
    </sheetView>
  </sheetViews>
  <sheetFormatPr defaultRowHeight="15"/>
  <cols>
    <col min="1" max="1" width="9.140625" style="3"/>
    <col min="2" max="2" width="36.42578125" customWidth="1"/>
    <col min="3" max="3" width="50.42578125" customWidth="1"/>
    <col min="4" max="4" width="18.28515625" bestFit="1" customWidth="1"/>
    <col min="5" max="5" width="18.28515625" customWidth="1"/>
    <col min="7" max="7" width="15.5703125" bestFit="1" customWidth="1"/>
    <col min="9" max="9" width="11.7109375" bestFit="1" customWidth="1"/>
  </cols>
  <sheetData>
    <row r="1" spans="1:12" s="3" customFormat="1" ht="50.1" customHeight="1">
      <c r="B1" s="169" t="s">
        <v>242</v>
      </c>
      <c r="C1" s="169"/>
      <c r="D1" s="169"/>
      <c r="E1" s="169"/>
    </row>
    <row r="2" spans="1:12" ht="5.0999999999999996" customHeight="1"/>
    <row r="3" spans="1:12" ht="30" customHeight="1">
      <c r="B3" s="115" t="s">
        <v>238</v>
      </c>
      <c r="C3" s="115" t="s">
        <v>241</v>
      </c>
      <c r="D3" s="115" t="s">
        <v>239</v>
      </c>
      <c r="E3" s="115" t="s">
        <v>240</v>
      </c>
    </row>
    <row r="4" spans="1:12" s="99" customFormat="1" ht="5.0999999999999996" customHeight="1">
      <c r="B4" s="100"/>
      <c r="C4" s="100"/>
      <c r="D4" s="100"/>
      <c r="E4" s="100"/>
    </row>
    <row r="5" spans="1:12" s="1" customFormat="1" ht="45" customHeight="1">
      <c r="A5" s="4"/>
      <c r="B5" s="167" t="s">
        <v>249</v>
      </c>
      <c r="C5" s="119" t="str">
        <f>'4.rész NYháza FSZ'!B4</f>
        <v>Nyíregyháza Szent István út 68. Járóbeteg Szakrendelői tömb földszintjének belső felújítási és átalakításai munkálatai</v>
      </c>
      <c r="D5" s="107">
        <f>'4.rész NYháza FSZ'!G193</f>
        <v>0</v>
      </c>
      <c r="E5" s="107">
        <f>D5*1.27</f>
        <v>0</v>
      </c>
      <c r="G5" s="7"/>
    </row>
    <row r="6" spans="1:12" s="4" customFormat="1" ht="45" customHeight="1">
      <c r="B6" s="170"/>
      <c r="C6" s="120" t="str">
        <f>'4. rész NYháza rámpa'!A4</f>
        <v>Nyíregyháza Szent István út 68. Járóbeteg Szakrendelői tömb Bocskai utca felőli akadálymentes bejárat kilakítása</v>
      </c>
      <c r="D6" s="103">
        <f>'4. rész NYháza rámpa'!H407</f>
        <v>0</v>
      </c>
      <c r="E6" s="103">
        <f>D6*1.27</f>
        <v>0</v>
      </c>
      <c r="G6" s="7"/>
    </row>
    <row r="7" spans="1:12" s="1" customFormat="1" ht="45" customHeight="1">
      <c r="A7" s="4"/>
      <c r="B7" s="170"/>
      <c r="C7" s="102" t="str">
        <f>'4.rész Nyíregy egyéb'!A4</f>
        <v xml:space="preserve">Nyíregyháza Szent István út 68. Járóbeteg Szakrendelői tömb I. emelet fizioterápiás helység kialakítás </v>
      </c>
      <c r="D7" s="103">
        <f>'4.rész Nyíregy egyéb'!F33</f>
        <v>0</v>
      </c>
      <c r="E7" s="103">
        <f t="shared" ref="E7:E19" si="0">D7*1.27</f>
        <v>0</v>
      </c>
      <c r="G7" s="7"/>
      <c r="J7" s="4"/>
      <c r="K7" s="4"/>
      <c r="L7" s="4"/>
    </row>
    <row r="8" spans="1:12" s="1" customFormat="1" ht="45" customHeight="1">
      <c r="A8" s="4"/>
      <c r="B8" s="170"/>
      <c r="C8" s="102" t="str">
        <f>'4.rész Nyíregy egyéb'!A52</f>
        <v>Nyíregyháza Szent István út 68. Sebészeti tömb épület földszint fizioterápiás helység felújítás</v>
      </c>
      <c r="D8" s="103">
        <f>'4.rész Nyíregy egyéb'!F57</f>
        <v>0</v>
      </c>
      <c r="E8" s="103">
        <f t="shared" si="0"/>
        <v>0</v>
      </c>
      <c r="G8" s="7"/>
    </row>
    <row r="9" spans="1:12" s="4" customFormat="1" ht="45" customHeight="1">
      <c r="B9" s="170"/>
      <c r="C9" s="102" t="str">
        <f>'4.rész Nyíregy egyéb'!A40</f>
        <v>Nyíregyháza Szent István út 68. Járóbeteg Szakrendelői tömb földszint fizioterápiás helység felújítás</v>
      </c>
      <c r="D9" s="103">
        <f>'4.rész Nyíregy egyéb'!F45</f>
        <v>0</v>
      </c>
      <c r="E9" s="103">
        <f t="shared" si="0"/>
        <v>0</v>
      </c>
      <c r="G9" s="7"/>
    </row>
    <row r="10" spans="1:12" s="1" customFormat="1" ht="45" customHeight="1">
      <c r="A10" s="4"/>
      <c r="B10" s="168"/>
      <c r="C10" s="108" t="str">
        <f>'4.rész Nyíregy egyéb'!A64</f>
        <v>Nyíregyháza Szent István út 68. Szülészet-Nőgyógyászati épület földszint fizioterápiás helység felújítás</v>
      </c>
      <c r="D10" s="109">
        <f>'4.rész Nyíregy egyéb'!F69</f>
        <v>0</v>
      </c>
      <c r="E10" s="109">
        <f t="shared" si="0"/>
        <v>0</v>
      </c>
      <c r="G10" s="7"/>
    </row>
    <row r="11" spans="1:12" s="101" customFormat="1" ht="5.0999999999999996" customHeight="1">
      <c r="B11" s="100"/>
      <c r="C11" s="102"/>
      <c r="D11" s="103"/>
      <c r="E11" s="103"/>
      <c r="G11" s="104"/>
    </row>
    <row r="12" spans="1:12" s="1" customFormat="1" ht="45" customHeight="1">
      <c r="A12" s="4"/>
      <c r="B12" s="110" t="s">
        <v>243</v>
      </c>
      <c r="C12" s="110" t="str">
        <f>'4.rész Nyíregy egyéb'!A76</f>
        <v>Nagykálló fizioterápiás helység felújítás</v>
      </c>
      <c r="D12" s="111">
        <f>'4.rész Nyíregy egyéb'!F80</f>
        <v>0</v>
      </c>
      <c r="E12" s="111">
        <f t="shared" si="0"/>
        <v>0</v>
      </c>
      <c r="G12" s="7"/>
    </row>
    <row r="13" spans="1:12" s="101" customFormat="1" ht="5.0999999999999996" customHeight="1">
      <c r="B13" s="102"/>
      <c r="C13" s="102"/>
      <c r="D13" s="103"/>
      <c r="E13" s="103"/>
      <c r="G13" s="104"/>
    </row>
    <row r="14" spans="1:12" s="1" customFormat="1" ht="45" customHeight="1">
      <c r="A14" s="4"/>
      <c r="B14" s="110" t="s">
        <v>245</v>
      </c>
      <c r="C14" s="110" t="str">
        <f>'2.rész Fgyarmat'!A4</f>
        <v>Fehérgyarmat Járóbeteg Szakrendelő előterének komfortjavítása valamint a fizioterápiás szakrendelők hűtése</v>
      </c>
      <c r="D14" s="111">
        <f>'2.rész Fgyarmat'!F16</f>
        <v>0</v>
      </c>
      <c r="E14" s="111">
        <f t="shared" si="0"/>
        <v>0</v>
      </c>
      <c r="G14" s="7"/>
    </row>
    <row r="15" spans="1:12" s="101" customFormat="1" ht="5.0999999999999996" customHeight="1">
      <c r="B15" s="102"/>
      <c r="C15" s="102"/>
      <c r="D15" s="103"/>
      <c r="E15" s="103"/>
      <c r="G15" s="104"/>
    </row>
    <row r="16" spans="1:12" s="1" customFormat="1" ht="45" customHeight="1">
      <c r="A16" s="4"/>
      <c r="B16" s="110" t="s">
        <v>247</v>
      </c>
      <c r="C16" s="110" t="str">
        <f>'3. rész Vnamény'!A4</f>
        <v>Vásárosnamény fizioterápiás helység felújítása</v>
      </c>
      <c r="D16" s="111">
        <f>'3. rész Vnamény'!F13</f>
        <v>0</v>
      </c>
      <c r="E16" s="111">
        <f t="shared" si="0"/>
        <v>0</v>
      </c>
      <c r="G16" s="7"/>
    </row>
    <row r="17" spans="1:9" s="101" customFormat="1" ht="5.0999999999999996" customHeight="1">
      <c r="B17" s="102"/>
      <c r="C17" s="102"/>
      <c r="D17" s="103"/>
      <c r="E17" s="103"/>
      <c r="G17" s="104"/>
    </row>
    <row r="18" spans="1:9" s="1" customFormat="1" ht="45" customHeight="1">
      <c r="A18" s="4"/>
      <c r="B18" s="167" t="s">
        <v>244</v>
      </c>
      <c r="C18" s="106" t="str">
        <f>'1.rész Mátészalka'!A4</f>
        <v>Mátészalka fizioterápiás helység kialakítása 65 ágyas épület I. emelet</v>
      </c>
      <c r="D18" s="107">
        <f>'1.rész Mátészalka'!F18</f>
        <v>0</v>
      </c>
      <c r="E18" s="107">
        <f t="shared" si="0"/>
        <v>0</v>
      </c>
      <c r="G18" s="7"/>
    </row>
    <row r="19" spans="1:9" s="1" customFormat="1" ht="45" customHeight="1">
      <c r="A19" s="4"/>
      <c r="B19" s="168"/>
      <c r="C19" s="108" t="str">
        <f>'1.rész Mátészalka'!A25</f>
        <v>Mátészalka Járóbeteg Szakrendelés hőtechnikai komfortjának javítása</v>
      </c>
      <c r="D19" s="109">
        <f>'1.rész Mátészalka'!F30</f>
        <v>0</v>
      </c>
      <c r="E19" s="109">
        <f t="shared" si="0"/>
        <v>0</v>
      </c>
      <c r="G19" s="7"/>
    </row>
    <row r="20" spans="1:9" ht="5.25" customHeight="1">
      <c r="B20" s="99"/>
      <c r="C20" s="99"/>
      <c r="D20" s="105"/>
      <c r="E20" s="105"/>
    </row>
    <row r="21" spans="1:9" s="2" customFormat="1" ht="30" customHeight="1" thickBot="1">
      <c r="B21" s="112"/>
      <c r="C21" s="113" t="s">
        <v>246</v>
      </c>
      <c r="D21" s="114">
        <f>SUM(D5:D20)</f>
        <v>0</v>
      </c>
      <c r="E21" s="114">
        <f>SUM(E5:E20)</f>
        <v>0</v>
      </c>
      <c r="G21" s="9"/>
      <c r="I21" s="9"/>
    </row>
    <row r="22" spans="1:9" ht="4.5" customHeight="1" thickTop="1">
      <c r="D22" s="8"/>
      <c r="E22" s="8"/>
    </row>
    <row r="23" spans="1:9" ht="30" customHeight="1">
      <c r="D23" s="8"/>
      <c r="E23" s="8"/>
      <c r="F23" s="94"/>
    </row>
    <row r="24" spans="1:9">
      <c r="D24" s="8"/>
      <c r="E24" s="8"/>
    </row>
    <row r="25" spans="1:9">
      <c r="D25" s="8"/>
      <c r="E25" s="8"/>
    </row>
  </sheetData>
  <mergeCells count="3">
    <mergeCell ref="B18:B19"/>
    <mergeCell ref="B1:E1"/>
    <mergeCell ref="B5:B1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view="pageBreakPreview" topLeftCell="A16" zoomScaleSheetLayoutView="100" workbookViewId="0">
      <selection activeCell="I26" sqref="I26"/>
    </sheetView>
  </sheetViews>
  <sheetFormatPr defaultColWidth="9.140625" defaultRowHeight="15"/>
  <cols>
    <col min="1" max="1" width="35.7109375" style="87" customWidth="1"/>
    <col min="2" max="2" width="11.42578125" style="87" customWidth="1"/>
    <col min="3" max="3" width="10.7109375" style="87" customWidth="1"/>
    <col min="4" max="4" width="13.28515625" style="87" customWidth="1"/>
    <col min="5" max="5" width="13.85546875" style="87" customWidth="1"/>
    <col min="6" max="6" width="20.28515625" style="87" customWidth="1"/>
    <col min="7" max="7" width="20" style="87" customWidth="1"/>
    <col min="8" max="16384" width="9.140625" style="87"/>
  </cols>
  <sheetData>
    <row r="1" spans="1:7" ht="30" customHeight="1">
      <c r="A1" s="172" t="s">
        <v>0</v>
      </c>
      <c r="B1" s="172"/>
      <c r="C1" s="172"/>
      <c r="D1" s="172"/>
      <c r="E1" s="172"/>
      <c r="F1" s="172"/>
      <c r="G1" s="172"/>
    </row>
    <row r="2" spans="1:7" s="98" customFormat="1" ht="30" customHeight="1">
      <c r="A2" s="171" t="s">
        <v>242</v>
      </c>
      <c r="B2" s="171"/>
      <c r="C2" s="171"/>
      <c r="D2" s="171"/>
      <c r="E2" s="171"/>
      <c r="F2" s="171"/>
      <c r="G2" s="171"/>
    </row>
    <row r="3" spans="1:7" ht="30" customHeight="1">
      <c r="A3" s="172" t="s">
        <v>1</v>
      </c>
      <c r="B3" s="172"/>
      <c r="C3" s="172"/>
      <c r="D3" s="172"/>
      <c r="E3" s="172"/>
      <c r="F3" s="172"/>
      <c r="G3" s="172"/>
    </row>
    <row r="4" spans="1:7" ht="30" customHeight="1" thickBot="1">
      <c r="A4" s="173" t="s">
        <v>252</v>
      </c>
      <c r="B4" s="174"/>
      <c r="C4" s="174"/>
      <c r="D4" s="174"/>
      <c r="E4" s="174"/>
      <c r="F4" s="174"/>
      <c r="G4" s="175"/>
    </row>
    <row r="5" spans="1:7" ht="30.75" thickBo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2" t="s">
        <v>8</v>
      </c>
    </row>
    <row r="6" spans="1:7" s="88" customFormat="1" ht="90">
      <c r="A6" s="166" t="s">
        <v>479</v>
      </c>
      <c r="B6" s="14">
        <v>1</v>
      </c>
      <c r="C6" s="14" t="s">
        <v>9</v>
      </c>
      <c r="D6" s="15"/>
      <c r="E6" s="15"/>
      <c r="F6" s="16">
        <f t="shared" ref="F6:F16" si="0">B6*D6</f>
        <v>0</v>
      </c>
      <c r="G6" s="17">
        <f t="shared" ref="G6:G16" si="1">B6*E6</f>
        <v>0</v>
      </c>
    </row>
    <row r="7" spans="1:7" s="88" customFormat="1">
      <c r="A7" s="18" t="s">
        <v>10</v>
      </c>
      <c r="B7" s="19">
        <v>50</v>
      </c>
      <c r="C7" s="19" t="s">
        <v>11</v>
      </c>
      <c r="D7" s="20"/>
      <c r="E7" s="20"/>
      <c r="F7" s="21">
        <f t="shared" si="0"/>
        <v>0</v>
      </c>
      <c r="G7" s="22">
        <f t="shared" si="1"/>
        <v>0</v>
      </c>
    </row>
    <row r="8" spans="1:7" s="88" customFormat="1">
      <c r="A8" s="18" t="s">
        <v>12</v>
      </c>
      <c r="B8" s="19">
        <v>3</v>
      </c>
      <c r="C8" s="19" t="s">
        <v>13</v>
      </c>
      <c r="D8" s="20"/>
      <c r="E8" s="20"/>
      <c r="F8" s="21">
        <f t="shared" si="0"/>
        <v>0</v>
      </c>
      <c r="G8" s="22">
        <f t="shared" si="1"/>
        <v>0</v>
      </c>
    </row>
    <row r="9" spans="1:7" s="88" customFormat="1" ht="120">
      <c r="A9" s="89" t="s">
        <v>476</v>
      </c>
      <c r="B9" s="24">
        <v>6</v>
      </c>
      <c r="C9" s="24" t="s">
        <v>13</v>
      </c>
      <c r="D9" s="21"/>
      <c r="E9" s="21"/>
      <c r="F9" s="21">
        <f t="shared" si="0"/>
        <v>0</v>
      </c>
      <c r="G9" s="22">
        <f t="shared" si="1"/>
        <v>0</v>
      </c>
    </row>
    <row r="10" spans="1:7" s="88" customFormat="1" ht="120">
      <c r="A10" s="89" t="s">
        <v>14</v>
      </c>
      <c r="B10" s="24">
        <v>1</v>
      </c>
      <c r="C10" s="24" t="s">
        <v>9</v>
      </c>
      <c r="D10" s="21"/>
      <c r="E10" s="21"/>
      <c r="F10" s="21">
        <f t="shared" si="0"/>
        <v>0</v>
      </c>
      <c r="G10" s="22">
        <f t="shared" si="1"/>
        <v>0</v>
      </c>
    </row>
    <row r="11" spans="1:7" s="88" customFormat="1" ht="48.75" customHeight="1">
      <c r="A11" s="89" t="s">
        <v>15</v>
      </c>
      <c r="B11" s="24">
        <v>120</v>
      </c>
      <c r="C11" s="24" t="s">
        <v>11</v>
      </c>
      <c r="D11" s="21"/>
      <c r="E11" s="21"/>
      <c r="F11" s="21">
        <f t="shared" si="0"/>
        <v>0</v>
      </c>
      <c r="G11" s="22">
        <f t="shared" si="1"/>
        <v>0</v>
      </c>
    </row>
    <row r="12" spans="1:7" s="88" customFormat="1" ht="135">
      <c r="A12" s="89" t="s">
        <v>16</v>
      </c>
      <c r="B12" s="24">
        <v>380</v>
      </c>
      <c r="C12" s="24" t="s">
        <v>11</v>
      </c>
      <c r="D12" s="21"/>
      <c r="E12" s="21"/>
      <c r="F12" s="21">
        <f t="shared" si="0"/>
        <v>0</v>
      </c>
      <c r="G12" s="22">
        <f t="shared" si="1"/>
        <v>0</v>
      </c>
    </row>
    <row r="13" spans="1:7" s="88" customFormat="1" ht="88.5" customHeight="1">
      <c r="A13" s="89" t="s">
        <v>17</v>
      </c>
      <c r="B13" s="24">
        <v>80</v>
      </c>
      <c r="C13" s="24" t="s">
        <v>11</v>
      </c>
      <c r="D13" s="21"/>
      <c r="E13" s="21"/>
      <c r="F13" s="21">
        <f t="shared" si="0"/>
        <v>0</v>
      </c>
      <c r="G13" s="22">
        <f t="shared" si="1"/>
        <v>0</v>
      </c>
    </row>
    <row r="14" spans="1:7" s="88" customFormat="1" ht="89.25" customHeight="1">
      <c r="A14" s="89" t="s">
        <v>18</v>
      </c>
      <c r="B14" s="24">
        <v>200</v>
      </c>
      <c r="C14" s="24" t="s">
        <v>11</v>
      </c>
      <c r="D14" s="21"/>
      <c r="E14" s="21"/>
      <c r="F14" s="21">
        <f t="shared" si="0"/>
        <v>0</v>
      </c>
      <c r="G14" s="22">
        <f t="shared" si="1"/>
        <v>0</v>
      </c>
    </row>
    <row r="15" spans="1:7" s="88" customFormat="1" ht="102.75" customHeight="1">
      <c r="A15" s="89" t="s">
        <v>19</v>
      </c>
      <c r="B15" s="24">
        <v>1</v>
      </c>
      <c r="C15" s="24" t="s">
        <v>13</v>
      </c>
      <c r="D15" s="21"/>
      <c r="E15" s="21"/>
      <c r="F15" s="21">
        <f t="shared" si="0"/>
        <v>0</v>
      </c>
      <c r="G15" s="22">
        <f t="shared" si="1"/>
        <v>0</v>
      </c>
    </row>
    <row r="16" spans="1:7" s="88" customFormat="1" ht="30.75" thickBot="1">
      <c r="A16" s="89" t="s">
        <v>20</v>
      </c>
      <c r="B16" s="24">
        <v>2</v>
      </c>
      <c r="C16" s="24" t="s">
        <v>13</v>
      </c>
      <c r="D16" s="21"/>
      <c r="E16" s="21"/>
      <c r="F16" s="21">
        <f t="shared" si="0"/>
        <v>0</v>
      </c>
      <c r="G16" s="22">
        <f t="shared" si="1"/>
        <v>0</v>
      </c>
    </row>
    <row r="17" spans="1:7" s="88" customFormat="1" ht="15.75">
      <c r="A17" s="176" t="s">
        <v>22</v>
      </c>
      <c r="B17" s="177"/>
      <c r="C17" s="177"/>
      <c r="D17" s="177"/>
      <c r="E17" s="177"/>
      <c r="F17" s="92">
        <f>SUM(F6:F16)</f>
        <v>0</v>
      </c>
      <c r="G17" s="93">
        <f>SUM(G6:G16)</f>
        <v>0</v>
      </c>
    </row>
    <row r="18" spans="1:7" s="88" customFormat="1" ht="15.75">
      <c r="A18" s="178" t="s">
        <v>23</v>
      </c>
      <c r="B18" s="179"/>
      <c r="C18" s="179"/>
      <c r="D18" s="179"/>
      <c r="E18" s="179"/>
      <c r="F18" s="180">
        <f>F17+G17</f>
        <v>0</v>
      </c>
      <c r="G18" s="181"/>
    </row>
    <row r="19" spans="1:7" s="88" customFormat="1" ht="15.75">
      <c r="A19" s="178" t="s">
        <v>24</v>
      </c>
      <c r="B19" s="179"/>
      <c r="C19" s="179"/>
      <c r="D19" s="179"/>
      <c r="E19" s="179"/>
      <c r="F19" s="180">
        <f>F18*0.27</f>
        <v>0</v>
      </c>
      <c r="G19" s="181"/>
    </row>
    <row r="20" spans="1:7" s="88" customFormat="1" ht="16.5" thickBot="1">
      <c r="A20" s="182" t="s">
        <v>25</v>
      </c>
      <c r="B20" s="183"/>
      <c r="C20" s="183"/>
      <c r="D20" s="183"/>
      <c r="E20" s="183"/>
      <c r="F20" s="184">
        <f>SUM(F18:F19)</f>
        <v>0</v>
      </c>
      <c r="G20" s="185"/>
    </row>
    <row r="21" spans="1:7" s="88" customFormat="1" ht="15.75">
      <c r="A21" s="96"/>
      <c r="B21" s="96"/>
      <c r="C21" s="96"/>
      <c r="D21" s="96"/>
      <c r="E21" s="96"/>
      <c r="F21" s="97"/>
      <c r="G21" s="97"/>
    </row>
    <row r="22" spans="1:7" s="88" customFormat="1" ht="30" customHeight="1">
      <c r="A22" s="172" t="s">
        <v>0</v>
      </c>
      <c r="B22" s="172"/>
      <c r="C22" s="172"/>
      <c r="D22" s="172"/>
      <c r="E22" s="172"/>
      <c r="F22" s="172"/>
      <c r="G22" s="172"/>
    </row>
    <row r="23" spans="1:7" s="88" customFormat="1" ht="30" customHeight="1">
      <c r="A23" s="171" t="s">
        <v>242</v>
      </c>
      <c r="B23" s="171"/>
      <c r="C23" s="171"/>
      <c r="D23" s="171"/>
      <c r="E23" s="171"/>
      <c r="F23" s="171"/>
      <c r="G23" s="171"/>
    </row>
    <row r="24" spans="1:7" s="88" customFormat="1" ht="30" customHeight="1">
      <c r="A24" s="186" t="s">
        <v>1</v>
      </c>
      <c r="B24" s="187"/>
      <c r="C24" s="187"/>
      <c r="D24" s="187"/>
      <c r="E24" s="187"/>
      <c r="F24" s="187"/>
      <c r="G24" s="188"/>
    </row>
    <row r="25" spans="1:7" s="88" customFormat="1" ht="30" customHeight="1" thickBot="1">
      <c r="A25" s="173" t="s">
        <v>248</v>
      </c>
      <c r="B25" s="174"/>
      <c r="C25" s="174"/>
      <c r="D25" s="174"/>
      <c r="E25" s="174"/>
      <c r="F25" s="174"/>
      <c r="G25" s="175"/>
    </row>
    <row r="26" spans="1:7" s="88" customFormat="1" ht="30.75" thickBot="1">
      <c r="A26" s="10" t="s">
        <v>2</v>
      </c>
      <c r="B26" s="11" t="s">
        <v>3</v>
      </c>
      <c r="C26" s="11" t="s">
        <v>4</v>
      </c>
      <c r="D26" s="11" t="s">
        <v>5</v>
      </c>
      <c r="E26" s="11" t="s">
        <v>6</v>
      </c>
      <c r="F26" s="11" t="s">
        <v>7</v>
      </c>
      <c r="G26" s="12" t="s">
        <v>8</v>
      </c>
    </row>
    <row r="27" spans="1:7" s="88" customFormat="1" ht="60">
      <c r="A27" s="89" t="s">
        <v>477</v>
      </c>
      <c r="B27" s="24">
        <v>3</v>
      </c>
      <c r="C27" s="24" t="s">
        <v>13</v>
      </c>
      <c r="D27" s="90"/>
      <c r="E27" s="90"/>
      <c r="F27" s="21">
        <f t="shared" ref="F27:F28" si="2">B27*D27</f>
        <v>0</v>
      </c>
      <c r="G27" s="22">
        <f t="shared" ref="G27:G28" si="3">B27*E27</f>
        <v>0</v>
      </c>
    </row>
    <row r="28" spans="1:7" ht="45.75" thickBot="1">
      <c r="A28" s="91" t="s">
        <v>21</v>
      </c>
      <c r="B28" s="26">
        <v>6</v>
      </c>
      <c r="C28" s="26" t="s">
        <v>13</v>
      </c>
      <c r="D28" s="27"/>
      <c r="E28" s="27"/>
      <c r="F28" s="27">
        <f t="shared" si="2"/>
        <v>0</v>
      </c>
      <c r="G28" s="28">
        <f t="shared" si="3"/>
        <v>0</v>
      </c>
    </row>
    <row r="29" spans="1:7" ht="15.75">
      <c r="A29" s="176" t="s">
        <v>22</v>
      </c>
      <c r="B29" s="177"/>
      <c r="C29" s="177"/>
      <c r="D29" s="177"/>
      <c r="E29" s="177"/>
      <c r="F29" s="92">
        <f>SUM(F27:F28)</f>
        <v>0</v>
      </c>
      <c r="G29" s="93">
        <f>SUM(G27:G28)</f>
        <v>0</v>
      </c>
    </row>
    <row r="30" spans="1:7" ht="15.75">
      <c r="A30" s="178" t="s">
        <v>23</v>
      </c>
      <c r="B30" s="179"/>
      <c r="C30" s="179"/>
      <c r="D30" s="179"/>
      <c r="E30" s="179"/>
      <c r="F30" s="180">
        <f>SUM(F29:G29)</f>
        <v>0</v>
      </c>
      <c r="G30" s="181"/>
    </row>
    <row r="31" spans="1:7" ht="15.75">
      <c r="A31" s="178" t="s">
        <v>24</v>
      </c>
      <c r="B31" s="179"/>
      <c r="C31" s="179"/>
      <c r="D31" s="179"/>
      <c r="E31" s="179"/>
      <c r="F31" s="180">
        <f>F30*0.27</f>
        <v>0</v>
      </c>
      <c r="G31" s="181"/>
    </row>
    <row r="32" spans="1:7" ht="16.5" thickBot="1">
      <c r="A32" s="182" t="s">
        <v>25</v>
      </c>
      <c r="B32" s="183"/>
      <c r="C32" s="183"/>
      <c r="D32" s="183"/>
      <c r="E32" s="183"/>
      <c r="F32" s="184">
        <f>SUM(F30:G31)</f>
        <v>0</v>
      </c>
      <c r="G32" s="185"/>
    </row>
    <row r="33" spans="1:7">
      <c r="A33" s="189"/>
      <c r="B33" s="189"/>
      <c r="C33" s="189"/>
      <c r="D33" s="189"/>
      <c r="E33" s="189"/>
      <c r="F33" s="189"/>
      <c r="G33" s="189"/>
    </row>
  </sheetData>
  <mergeCells count="23">
    <mergeCell ref="A31:E31"/>
    <mergeCell ref="F31:G31"/>
    <mergeCell ref="A32:E32"/>
    <mergeCell ref="F32:G32"/>
    <mergeCell ref="A33:G33"/>
    <mergeCell ref="A29:E29"/>
    <mergeCell ref="A30:E30"/>
    <mergeCell ref="F30:G30"/>
    <mergeCell ref="A17:E17"/>
    <mergeCell ref="A18:E18"/>
    <mergeCell ref="F18:G18"/>
    <mergeCell ref="A19:E19"/>
    <mergeCell ref="F19:G19"/>
    <mergeCell ref="A20:E20"/>
    <mergeCell ref="F20:G20"/>
    <mergeCell ref="A24:G24"/>
    <mergeCell ref="A25:G25"/>
    <mergeCell ref="A2:G2"/>
    <mergeCell ref="A22:G22"/>
    <mergeCell ref="A23:G23"/>
    <mergeCell ref="A1:G1"/>
    <mergeCell ref="A3:G3"/>
    <mergeCell ref="A4:G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topLeftCell="A4" zoomScale="85" zoomScaleSheetLayoutView="85" workbookViewId="0">
      <selection activeCell="A4" sqref="A4:G4"/>
    </sheetView>
  </sheetViews>
  <sheetFormatPr defaultColWidth="9.140625" defaultRowHeight="15"/>
  <cols>
    <col min="1" max="1" width="35.7109375" style="4" customWidth="1"/>
    <col min="2" max="2" width="11.42578125" style="4" customWidth="1"/>
    <col min="3" max="3" width="10.7109375" style="4" customWidth="1"/>
    <col min="4" max="4" width="15.140625" style="4" customWidth="1"/>
    <col min="5" max="5" width="14.5703125" style="4" customWidth="1"/>
    <col min="6" max="6" width="20.28515625" style="4" customWidth="1"/>
    <col min="7" max="7" width="20" style="4" customWidth="1"/>
    <col min="8" max="16384" width="9.140625" style="4"/>
  </cols>
  <sheetData>
    <row r="1" spans="1:7" ht="30" customHeight="1">
      <c r="A1" s="172" t="s">
        <v>0</v>
      </c>
      <c r="B1" s="172"/>
      <c r="C1" s="172"/>
      <c r="D1" s="172"/>
      <c r="E1" s="172"/>
      <c r="F1" s="172"/>
      <c r="G1" s="172"/>
    </row>
    <row r="2" spans="1:7" ht="30" customHeight="1">
      <c r="A2" s="171" t="s">
        <v>242</v>
      </c>
      <c r="B2" s="171"/>
      <c r="C2" s="171"/>
      <c r="D2" s="171"/>
      <c r="E2" s="171"/>
      <c r="F2" s="171"/>
      <c r="G2" s="171"/>
    </row>
    <row r="3" spans="1:7" ht="30" customHeight="1">
      <c r="A3" s="172" t="s">
        <v>1</v>
      </c>
      <c r="B3" s="172"/>
      <c r="C3" s="172"/>
      <c r="D3" s="172"/>
      <c r="E3" s="172"/>
      <c r="F3" s="172"/>
      <c r="G3" s="172"/>
    </row>
    <row r="4" spans="1:7" ht="30" customHeight="1" thickBot="1">
      <c r="A4" s="190" t="s">
        <v>253</v>
      </c>
      <c r="B4" s="191"/>
      <c r="C4" s="191"/>
      <c r="D4" s="191"/>
      <c r="E4" s="191"/>
      <c r="F4" s="191"/>
      <c r="G4" s="192"/>
    </row>
    <row r="5" spans="1:7" ht="30.75" thickBo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2" t="s">
        <v>8</v>
      </c>
    </row>
    <row r="6" spans="1:7" s="6" customFormat="1" ht="45">
      <c r="A6" s="13" t="s">
        <v>26</v>
      </c>
      <c r="B6" s="14">
        <v>1</v>
      </c>
      <c r="C6" s="14" t="s">
        <v>13</v>
      </c>
      <c r="D6" s="15"/>
      <c r="E6" s="15"/>
      <c r="F6" s="16">
        <f t="shared" ref="F6:F14" si="0">B6*D6</f>
        <v>0</v>
      </c>
      <c r="G6" s="17">
        <f t="shared" ref="G6:G14" si="1">B6*E6</f>
        <v>0</v>
      </c>
    </row>
    <row r="7" spans="1:7" s="6" customFormat="1">
      <c r="A7" s="18" t="s">
        <v>27</v>
      </c>
      <c r="B7" s="19">
        <v>74.5</v>
      </c>
      <c r="C7" s="19" t="s">
        <v>11</v>
      </c>
      <c r="D7" s="20"/>
      <c r="E7" s="20"/>
      <c r="F7" s="21">
        <f t="shared" si="0"/>
        <v>0</v>
      </c>
      <c r="G7" s="22">
        <f t="shared" si="1"/>
        <v>0</v>
      </c>
    </row>
    <row r="8" spans="1:7" s="6" customFormat="1" ht="105">
      <c r="A8" s="18" t="s">
        <v>28</v>
      </c>
      <c r="B8" s="19">
        <v>74.5</v>
      </c>
      <c r="C8" s="19" t="s">
        <v>11</v>
      </c>
      <c r="D8" s="20"/>
      <c r="E8" s="20"/>
      <c r="F8" s="21">
        <f t="shared" si="0"/>
        <v>0</v>
      </c>
      <c r="G8" s="22">
        <f t="shared" si="1"/>
        <v>0</v>
      </c>
    </row>
    <row r="9" spans="1:7" s="6" customFormat="1" ht="210">
      <c r="A9" s="23" t="s">
        <v>29</v>
      </c>
      <c r="B9" s="24">
        <v>74.5</v>
      </c>
      <c r="C9" s="24" t="s">
        <v>11</v>
      </c>
      <c r="D9" s="21"/>
      <c r="E9" s="21"/>
      <c r="F9" s="21">
        <f t="shared" si="0"/>
        <v>0</v>
      </c>
      <c r="G9" s="22">
        <f t="shared" si="1"/>
        <v>0</v>
      </c>
    </row>
    <row r="10" spans="1:7" s="6" customFormat="1" ht="60">
      <c r="A10" s="23" t="s">
        <v>30</v>
      </c>
      <c r="B10" s="24">
        <v>60.9</v>
      </c>
      <c r="C10" s="24" t="s">
        <v>31</v>
      </c>
      <c r="D10" s="21"/>
      <c r="E10" s="21"/>
      <c r="F10" s="21">
        <f t="shared" si="0"/>
        <v>0</v>
      </c>
      <c r="G10" s="22">
        <f t="shared" si="1"/>
        <v>0</v>
      </c>
    </row>
    <row r="11" spans="1:7" s="6" customFormat="1" ht="181.5" customHeight="1">
      <c r="A11" s="23" t="s">
        <v>32</v>
      </c>
      <c r="B11" s="24">
        <v>60.9</v>
      </c>
      <c r="C11" s="24" t="s">
        <v>31</v>
      </c>
      <c r="D11" s="21"/>
      <c r="E11" s="21"/>
      <c r="F11" s="21">
        <f t="shared" si="0"/>
        <v>0</v>
      </c>
      <c r="G11" s="22">
        <f t="shared" si="1"/>
        <v>0</v>
      </c>
    </row>
    <row r="12" spans="1:7" s="6" customFormat="1" ht="63" customHeight="1">
      <c r="A12" s="23" t="s">
        <v>33</v>
      </c>
      <c r="B12" s="24">
        <v>74.5</v>
      </c>
      <c r="C12" s="24" t="s">
        <v>11</v>
      </c>
      <c r="D12" s="21"/>
      <c r="E12" s="21"/>
      <c r="F12" s="21">
        <f t="shared" si="0"/>
        <v>0</v>
      </c>
      <c r="G12" s="22">
        <f t="shared" si="1"/>
        <v>0</v>
      </c>
    </row>
    <row r="13" spans="1:7" s="6" customFormat="1" ht="30.75" thickBot="1">
      <c r="A13" s="25" t="s">
        <v>19</v>
      </c>
      <c r="B13" s="26">
        <v>5</v>
      </c>
      <c r="C13" s="26" t="s">
        <v>13</v>
      </c>
      <c r="D13" s="27"/>
      <c r="E13" s="27"/>
      <c r="F13" s="27">
        <f t="shared" si="0"/>
        <v>0</v>
      </c>
      <c r="G13" s="28">
        <f t="shared" si="1"/>
        <v>0</v>
      </c>
    </row>
    <row r="14" spans="1:7" s="6" customFormat="1" ht="300.75" thickBot="1">
      <c r="A14" s="31" t="s">
        <v>478</v>
      </c>
      <c r="B14" s="32">
        <v>1</v>
      </c>
      <c r="C14" s="32" t="s">
        <v>13</v>
      </c>
      <c r="D14" s="33"/>
      <c r="E14" s="33"/>
      <c r="F14" s="33">
        <f t="shared" si="0"/>
        <v>0</v>
      </c>
      <c r="G14" s="34">
        <f t="shared" si="1"/>
        <v>0</v>
      </c>
    </row>
    <row r="15" spans="1:7" ht="15.75">
      <c r="A15" s="193" t="s">
        <v>22</v>
      </c>
      <c r="B15" s="194"/>
      <c r="C15" s="194"/>
      <c r="D15" s="194"/>
      <c r="E15" s="194"/>
      <c r="F15" s="29">
        <f>SUM(F6:F14)</f>
        <v>0</v>
      </c>
      <c r="G15" s="29">
        <f>SUM(G6:G14)</f>
        <v>0</v>
      </c>
    </row>
    <row r="16" spans="1:7" ht="15.75">
      <c r="A16" s="195" t="s">
        <v>23</v>
      </c>
      <c r="B16" s="196"/>
      <c r="C16" s="196"/>
      <c r="D16" s="196"/>
      <c r="E16" s="196"/>
      <c r="F16" s="197">
        <f>SUM(F15:G15)</f>
        <v>0</v>
      </c>
      <c r="G16" s="198"/>
    </row>
    <row r="17" spans="1:7" ht="15.75">
      <c r="A17" s="195" t="s">
        <v>24</v>
      </c>
      <c r="B17" s="196"/>
      <c r="C17" s="196"/>
      <c r="D17" s="196"/>
      <c r="E17" s="196"/>
      <c r="F17" s="197">
        <f>F16*0.27</f>
        <v>0</v>
      </c>
      <c r="G17" s="198"/>
    </row>
    <row r="18" spans="1:7" ht="16.5" thickBot="1">
      <c r="A18" s="199" t="s">
        <v>25</v>
      </c>
      <c r="B18" s="200"/>
      <c r="C18" s="200"/>
      <c r="D18" s="200"/>
      <c r="E18" s="200"/>
      <c r="F18" s="201">
        <f>SUM(F16:G17)</f>
        <v>0</v>
      </c>
      <c r="G18" s="202"/>
    </row>
    <row r="19" spans="1:7">
      <c r="A19" s="203"/>
      <c r="B19" s="203"/>
      <c r="C19" s="203"/>
      <c r="D19" s="203"/>
      <c r="E19" s="203"/>
      <c r="F19" s="203"/>
      <c r="G19" s="203"/>
    </row>
    <row r="22" spans="1:7">
      <c r="A22" s="165"/>
      <c r="B22" s="101"/>
    </row>
  </sheetData>
  <mergeCells count="12">
    <mergeCell ref="A17:E17"/>
    <mergeCell ref="F17:G17"/>
    <mergeCell ref="A18:E18"/>
    <mergeCell ref="F18:G18"/>
    <mergeCell ref="A19:G19"/>
    <mergeCell ref="A1:G1"/>
    <mergeCell ref="A3:G3"/>
    <mergeCell ref="A4:G4"/>
    <mergeCell ref="A15:E15"/>
    <mergeCell ref="A16:E16"/>
    <mergeCell ref="F16:G16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5"/>
  <sheetViews>
    <sheetView view="pageBreakPreview" topLeftCell="A4" zoomScale="85" zoomScaleSheetLayoutView="85" workbookViewId="0">
      <selection activeCell="A11" sqref="A11"/>
    </sheetView>
  </sheetViews>
  <sheetFormatPr defaultColWidth="9.140625" defaultRowHeight="15"/>
  <cols>
    <col min="1" max="1" width="36.5703125" style="3" customWidth="1"/>
    <col min="2" max="3" width="9.140625" style="3"/>
    <col min="4" max="4" width="14.5703125" style="3" customWidth="1"/>
    <col min="5" max="5" width="13.140625" style="3" customWidth="1"/>
    <col min="6" max="6" width="14.5703125" style="3" customWidth="1"/>
    <col min="7" max="7" width="13.5703125" style="3" customWidth="1"/>
    <col min="8" max="16384" width="9.140625" style="3"/>
  </cols>
  <sheetData>
    <row r="1" spans="1:7" ht="30" customHeight="1">
      <c r="A1" s="172" t="s">
        <v>0</v>
      </c>
      <c r="B1" s="172"/>
      <c r="C1" s="172"/>
      <c r="D1" s="172"/>
      <c r="E1" s="172"/>
      <c r="F1" s="172"/>
      <c r="G1" s="172"/>
    </row>
    <row r="2" spans="1:7" ht="30" customHeight="1">
      <c r="A2" s="171" t="s">
        <v>242</v>
      </c>
      <c r="B2" s="171"/>
      <c r="C2" s="171"/>
      <c r="D2" s="171"/>
      <c r="E2" s="171"/>
      <c r="F2" s="171"/>
      <c r="G2" s="171"/>
    </row>
    <row r="3" spans="1:7" ht="30" customHeight="1">
      <c r="A3" s="172" t="s">
        <v>1</v>
      </c>
      <c r="B3" s="172"/>
      <c r="C3" s="172"/>
      <c r="D3" s="172"/>
      <c r="E3" s="172"/>
      <c r="F3" s="172"/>
      <c r="G3" s="172"/>
    </row>
    <row r="4" spans="1:7" ht="30" customHeight="1" thickBot="1">
      <c r="A4" s="173" t="s">
        <v>254</v>
      </c>
      <c r="B4" s="174"/>
      <c r="C4" s="174"/>
      <c r="D4" s="174"/>
      <c r="E4" s="174"/>
      <c r="F4" s="174"/>
      <c r="G4" s="175"/>
    </row>
    <row r="5" spans="1:7" ht="45.75" thickBot="1">
      <c r="A5" s="10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2" t="s">
        <v>8</v>
      </c>
    </row>
    <row r="6" spans="1:7" ht="135">
      <c r="A6" s="35" t="s">
        <v>34</v>
      </c>
      <c r="B6" s="36">
        <v>2</v>
      </c>
      <c r="C6" s="36" t="s">
        <v>11</v>
      </c>
      <c r="D6" s="16"/>
      <c r="E6" s="16"/>
      <c r="F6" s="16">
        <f t="shared" ref="F6:F11" si="0">B6*D6</f>
        <v>0</v>
      </c>
      <c r="G6" s="17">
        <f t="shared" ref="G6:G11" si="1">B6*E6</f>
        <v>0</v>
      </c>
    </row>
    <row r="7" spans="1:7" ht="90">
      <c r="A7" s="23" t="s">
        <v>35</v>
      </c>
      <c r="B7" s="24">
        <v>46.33</v>
      </c>
      <c r="C7" s="24" t="s">
        <v>11</v>
      </c>
      <c r="D7" s="21"/>
      <c r="E7" s="21"/>
      <c r="F7" s="21">
        <f t="shared" si="0"/>
        <v>0</v>
      </c>
      <c r="G7" s="22">
        <f t="shared" si="1"/>
        <v>0</v>
      </c>
    </row>
    <row r="8" spans="1:7" ht="30">
      <c r="A8" s="89" t="s">
        <v>19</v>
      </c>
      <c r="B8" s="24">
        <v>2</v>
      </c>
      <c r="C8" s="24" t="s">
        <v>13</v>
      </c>
      <c r="D8" s="21"/>
      <c r="E8" s="21"/>
      <c r="F8" s="21">
        <f t="shared" si="0"/>
        <v>0</v>
      </c>
      <c r="G8" s="22">
        <f t="shared" si="1"/>
        <v>0</v>
      </c>
    </row>
    <row r="9" spans="1:7" ht="30">
      <c r="A9" s="37" t="s">
        <v>36</v>
      </c>
      <c r="B9" s="24">
        <v>27.7</v>
      </c>
      <c r="C9" s="24" t="s">
        <v>11</v>
      </c>
      <c r="D9" s="21"/>
      <c r="E9" s="21"/>
      <c r="F9" s="21">
        <f t="shared" si="0"/>
        <v>0</v>
      </c>
      <c r="G9" s="22">
        <f t="shared" si="1"/>
        <v>0</v>
      </c>
    </row>
    <row r="10" spans="1:7" ht="45">
      <c r="A10" s="37" t="s">
        <v>37</v>
      </c>
      <c r="B10" s="24">
        <v>27.7</v>
      </c>
      <c r="C10" s="24" t="s">
        <v>11</v>
      </c>
      <c r="D10" s="21"/>
      <c r="E10" s="21"/>
      <c r="F10" s="21">
        <f t="shared" si="0"/>
        <v>0</v>
      </c>
      <c r="G10" s="22">
        <f t="shared" si="1"/>
        <v>0</v>
      </c>
    </row>
    <row r="11" spans="1:7" ht="45.75" thickBot="1">
      <c r="A11" s="38" t="s">
        <v>38</v>
      </c>
      <c r="B11" s="26">
        <v>20</v>
      </c>
      <c r="C11" s="26" t="s">
        <v>31</v>
      </c>
      <c r="D11" s="27"/>
      <c r="E11" s="27"/>
      <c r="F11" s="27">
        <f t="shared" si="0"/>
        <v>0</v>
      </c>
      <c r="G11" s="28">
        <f t="shared" si="1"/>
        <v>0</v>
      </c>
    </row>
    <row r="12" spans="1:7" ht="15.75">
      <c r="A12" s="193" t="s">
        <v>39</v>
      </c>
      <c r="B12" s="194"/>
      <c r="C12" s="194"/>
      <c r="D12" s="194"/>
      <c r="E12" s="194"/>
      <c r="F12" s="29">
        <f>SUM(F6:F11)</f>
        <v>0</v>
      </c>
      <c r="G12" s="30">
        <f>SUM(G6:G11)</f>
        <v>0</v>
      </c>
    </row>
    <row r="13" spans="1:7" ht="15.75">
      <c r="A13" s="195" t="s">
        <v>23</v>
      </c>
      <c r="B13" s="196"/>
      <c r="C13" s="196"/>
      <c r="D13" s="196"/>
      <c r="E13" s="196"/>
      <c r="F13" s="197">
        <f>SUM(F12:G12)</f>
        <v>0</v>
      </c>
      <c r="G13" s="198"/>
    </row>
    <row r="14" spans="1:7" ht="15.75">
      <c r="A14" s="195" t="s">
        <v>24</v>
      </c>
      <c r="B14" s="196"/>
      <c r="C14" s="196"/>
      <c r="D14" s="196"/>
      <c r="E14" s="196"/>
      <c r="F14" s="197">
        <f>F13*0.27</f>
        <v>0</v>
      </c>
      <c r="G14" s="198"/>
    </row>
    <row r="15" spans="1:7" ht="16.5" thickBot="1">
      <c r="A15" s="199" t="s">
        <v>25</v>
      </c>
      <c r="B15" s="200"/>
      <c r="C15" s="200"/>
      <c r="D15" s="200"/>
      <c r="E15" s="200"/>
      <c r="F15" s="201">
        <f>SUM(F13:G14)</f>
        <v>0</v>
      </c>
      <c r="G15" s="202"/>
    </row>
  </sheetData>
  <mergeCells count="11">
    <mergeCell ref="A1:G1"/>
    <mergeCell ref="A14:E14"/>
    <mergeCell ref="F14:G14"/>
    <mergeCell ref="A15:E15"/>
    <mergeCell ref="F15:G15"/>
    <mergeCell ref="A2:G2"/>
    <mergeCell ref="A3:G3"/>
    <mergeCell ref="A4:G4"/>
    <mergeCell ref="A12:E12"/>
    <mergeCell ref="A13:E13"/>
    <mergeCell ref="F13:G13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4"/>
  <sheetViews>
    <sheetView view="pageBreakPreview" zoomScaleSheetLayoutView="100" workbookViewId="0">
      <selection activeCell="B4" sqref="B4:H4"/>
    </sheetView>
  </sheetViews>
  <sheetFormatPr defaultRowHeight="12"/>
  <cols>
    <col min="1" max="1" width="4" style="43" bestFit="1" customWidth="1"/>
    <col min="2" max="2" width="69.5703125" style="43" customWidth="1"/>
    <col min="3" max="3" width="6.140625" style="43" customWidth="1"/>
    <col min="4" max="4" width="5.85546875" style="67" customWidth="1"/>
    <col min="5" max="6" width="8.85546875" style="43" bestFit="1" customWidth="1"/>
    <col min="7" max="8" width="10.5703125" style="43" bestFit="1" customWidth="1"/>
    <col min="9" max="250" width="9.140625" style="43"/>
    <col min="251" max="251" width="3.5703125" style="43" bestFit="1" customWidth="1"/>
    <col min="252" max="252" width="69.5703125" style="43" customWidth="1"/>
    <col min="253" max="253" width="6.140625" style="43" customWidth="1"/>
    <col min="254" max="254" width="5.85546875" style="43" customWidth="1"/>
    <col min="255" max="256" width="8.85546875" style="43" bestFit="1" customWidth="1"/>
    <col min="257" max="258" width="10.5703125" style="43" bestFit="1" customWidth="1"/>
    <col min="259" max="506" width="9.140625" style="43"/>
    <col min="507" max="507" width="3.5703125" style="43" bestFit="1" customWidth="1"/>
    <col min="508" max="508" width="69.5703125" style="43" customWidth="1"/>
    <col min="509" max="509" width="6.140625" style="43" customWidth="1"/>
    <col min="510" max="510" width="5.85546875" style="43" customWidth="1"/>
    <col min="511" max="512" width="8.85546875" style="43" bestFit="1" customWidth="1"/>
    <col min="513" max="514" width="10.5703125" style="43" bestFit="1" customWidth="1"/>
    <col min="515" max="762" width="9.140625" style="43"/>
    <col min="763" max="763" width="3.5703125" style="43" bestFit="1" customWidth="1"/>
    <col min="764" max="764" width="69.5703125" style="43" customWidth="1"/>
    <col min="765" max="765" width="6.140625" style="43" customWidth="1"/>
    <col min="766" max="766" width="5.85546875" style="43" customWidth="1"/>
    <col min="767" max="768" width="8.85546875" style="43" bestFit="1" customWidth="1"/>
    <col min="769" max="770" width="10.5703125" style="43" bestFit="1" customWidth="1"/>
    <col min="771" max="1018" width="9.140625" style="43"/>
    <col min="1019" max="1019" width="3.5703125" style="43" bestFit="1" customWidth="1"/>
    <col min="1020" max="1020" width="69.5703125" style="43" customWidth="1"/>
    <col min="1021" max="1021" width="6.140625" style="43" customWidth="1"/>
    <col min="1022" max="1022" width="5.85546875" style="43" customWidth="1"/>
    <col min="1023" max="1024" width="8.85546875" style="43" bestFit="1" customWidth="1"/>
    <col min="1025" max="1026" width="10.5703125" style="43" bestFit="1" customWidth="1"/>
    <col min="1027" max="1274" width="9.140625" style="43"/>
    <col min="1275" max="1275" width="3.5703125" style="43" bestFit="1" customWidth="1"/>
    <col min="1276" max="1276" width="69.5703125" style="43" customWidth="1"/>
    <col min="1277" max="1277" width="6.140625" style="43" customWidth="1"/>
    <col min="1278" max="1278" width="5.85546875" style="43" customWidth="1"/>
    <col min="1279" max="1280" width="8.85546875" style="43" bestFit="1" customWidth="1"/>
    <col min="1281" max="1282" width="10.5703125" style="43" bestFit="1" customWidth="1"/>
    <col min="1283" max="1530" width="9.140625" style="43"/>
    <col min="1531" max="1531" width="3.5703125" style="43" bestFit="1" customWidth="1"/>
    <col min="1532" max="1532" width="69.5703125" style="43" customWidth="1"/>
    <col min="1533" max="1533" width="6.140625" style="43" customWidth="1"/>
    <col min="1534" max="1534" width="5.85546875" style="43" customWidth="1"/>
    <col min="1535" max="1536" width="8.85546875" style="43" bestFit="1" customWidth="1"/>
    <col min="1537" max="1538" width="10.5703125" style="43" bestFit="1" customWidth="1"/>
    <col min="1539" max="1786" width="9.140625" style="43"/>
    <col min="1787" max="1787" width="3.5703125" style="43" bestFit="1" customWidth="1"/>
    <col min="1788" max="1788" width="69.5703125" style="43" customWidth="1"/>
    <col min="1789" max="1789" width="6.140625" style="43" customWidth="1"/>
    <col min="1790" max="1790" width="5.85546875" style="43" customWidth="1"/>
    <col min="1791" max="1792" width="8.85546875" style="43" bestFit="1" customWidth="1"/>
    <col min="1793" max="1794" width="10.5703125" style="43" bestFit="1" customWidth="1"/>
    <col min="1795" max="2042" width="9.140625" style="43"/>
    <col min="2043" max="2043" width="3.5703125" style="43" bestFit="1" customWidth="1"/>
    <col min="2044" max="2044" width="69.5703125" style="43" customWidth="1"/>
    <col min="2045" max="2045" width="6.140625" style="43" customWidth="1"/>
    <col min="2046" max="2046" width="5.85546875" style="43" customWidth="1"/>
    <col min="2047" max="2048" width="8.85546875" style="43" bestFit="1" customWidth="1"/>
    <col min="2049" max="2050" width="10.5703125" style="43" bestFit="1" customWidth="1"/>
    <col min="2051" max="2298" width="9.140625" style="43"/>
    <col min="2299" max="2299" width="3.5703125" style="43" bestFit="1" customWidth="1"/>
    <col min="2300" max="2300" width="69.5703125" style="43" customWidth="1"/>
    <col min="2301" max="2301" width="6.140625" style="43" customWidth="1"/>
    <col min="2302" max="2302" width="5.85546875" style="43" customWidth="1"/>
    <col min="2303" max="2304" width="8.85546875" style="43" bestFit="1" customWidth="1"/>
    <col min="2305" max="2306" width="10.5703125" style="43" bestFit="1" customWidth="1"/>
    <col min="2307" max="2554" width="9.140625" style="43"/>
    <col min="2555" max="2555" width="3.5703125" style="43" bestFit="1" customWidth="1"/>
    <col min="2556" max="2556" width="69.5703125" style="43" customWidth="1"/>
    <col min="2557" max="2557" width="6.140625" style="43" customWidth="1"/>
    <col min="2558" max="2558" width="5.85546875" style="43" customWidth="1"/>
    <col min="2559" max="2560" width="8.85546875" style="43" bestFit="1" customWidth="1"/>
    <col min="2561" max="2562" width="10.5703125" style="43" bestFit="1" customWidth="1"/>
    <col min="2563" max="2810" width="9.140625" style="43"/>
    <col min="2811" max="2811" width="3.5703125" style="43" bestFit="1" customWidth="1"/>
    <col min="2812" max="2812" width="69.5703125" style="43" customWidth="1"/>
    <col min="2813" max="2813" width="6.140625" style="43" customWidth="1"/>
    <col min="2814" max="2814" width="5.85546875" style="43" customWidth="1"/>
    <col min="2815" max="2816" width="8.85546875" style="43" bestFit="1" customWidth="1"/>
    <col min="2817" max="2818" width="10.5703125" style="43" bestFit="1" customWidth="1"/>
    <col min="2819" max="3066" width="9.140625" style="43"/>
    <col min="3067" max="3067" width="3.5703125" style="43" bestFit="1" customWidth="1"/>
    <col min="3068" max="3068" width="69.5703125" style="43" customWidth="1"/>
    <col min="3069" max="3069" width="6.140625" style="43" customWidth="1"/>
    <col min="3070" max="3070" width="5.85546875" style="43" customWidth="1"/>
    <col min="3071" max="3072" width="8.85546875" style="43" bestFit="1" customWidth="1"/>
    <col min="3073" max="3074" width="10.5703125" style="43" bestFit="1" customWidth="1"/>
    <col min="3075" max="3322" width="9.140625" style="43"/>
    <col min="3323" max="3323" width="3.5703125" style="43" bestFit="1" customWidth="1"/>
    <col min="3324" max="3324" width="69.5703125" style="43" customWidth="1"/>
    <col min="3325" max="3325" width="6.140625" style="43" customWidth="1"/>
    <col min="3326" max="3326" width="5.85546875" style="43" customWidth="1"/>
    <col min="3327" max="3328" width="8.85546875" style="43" bestFit="1" customWidth="1"/>
    <col min="3329" max="3330" width="10.5703125" style="43" bestFit="1" customWidth="1"/>
    <col min="3331" max="3578" width="9.140625" style="43"/>
    <col min="3579" max="3579" width="3.5703125" style="43" bestFit="1" customWidth="1"/>
    <col min="3580" max="3580" width="69.5703125" style="43" customWidth="1"/>
    <col min="3581" max="3581" width="6.140625" style="43" customWidth="1"/>
    <col min="3582" max="3582" width="5.85546875" style="43" customWidth="1"/>
    <col min="3583" max="3584" width="8.85546875" style="43" bestFit="1" customWidth="1"/>
    <col min="3585" max="3586" width="10.5703125" style="43" bestFit="1" customWidth="1"/>
    <col min="3587" max="3834" width="9.140625" style="43"/>
    <col min="3835" max="3835" width="3.5703125" style="43" bestFit="1" customWidth="1"/>
    <col min="3836" max="3836" width="69.5703125" style="43" customWidth="1"/>
    <col min="3837" max="3837" width="6.140625" style="43" customWidth="1"/>
    <col min="3838" max="3838" width="5.85546875" style="43" customWidth="1"/>
    <col min="3839" max="3840" width="8.85546875" style="43" bestFit="1" customWidth="1"/>
    <col min="3841" max="3842" width="10.5703125" style="43" bestFit="1" customWidth="1"/>
    <col min="3843" max="4090" width="9.140625" style="43"/>
    <col min="4091" max="4091" width="3.5703125" style="43" bestFit="1" customWidth="1"/>
    <col min="4092" max="4092" width="69.5703125" style="43" customWidth="1"/>
    <col min="4093" max="4093" width="6.140625" style="43" customWidth="1"/>
    <col min="4094" max="4094" width="5.85546875" style="43" customWidth="1"/>
    <col min="4095" max="4096" width="8.85546875" style="43" bestFit="1" customWidth="1"/>
    <col min="4097" max="4098" width="10.5703125" style="43" bestFit="1" customWidth="1"/>
    <col min="4099" max="4346" width="9.140625" style="43"/>
    <col min="4347" max="4347" width="3.5703125" style="43" bestFit="1" customWidth="1"/>
    <col min="4348" max="4348" width="69.5703125" style="43" customWidth="1"/>
    <col min="4349" max="4349" width="6.140625" style="43" customWidth="1"/>
    <col min="4350" max="4350" width="5.85546875" style="43" customWidth="1"/>
    <col min="4351" max="4352" width="8.85546875" style="43" bestFit="1" customWidth="1"/>
    <col min="4353" max="4354" width="10.5703125" style="43" bestFit="1" customWidth="1"/>
    <col min="4355" max="4602" width="9.140625" style="43"/>
    <col min="4603" max="4603" width="3.5703125" style="43" bestFit="1" customWidth="1"/>
    <col min="4604" max="4604" width="69.5703125" style="43" customWidth="1"/>
    <col min="4605" max="4605" width="6.140625" style="43" customWidth="1"/>
    <col min="4606" max="4606" width="5.85546875" style="43" customWidth="1"/>
    <col min="4607" max="4608" width="8.85546875" style="43" bestFit="1" customWidth="1"/>
    <col min="4609" max="4610" width="10.5703125" style="43" bestFit="1" customWidth="1"/>
    <col min="4611" max="4858" width="9.140625" style="43"/>
    <col min="4859" max="4859" width="3.5703125" style="43" bestFit="1" customWidth="1"/>
    <col min="4860" max="4860" width="69.5703125" style="43" customWidth="1"/>
    <col min="4861" max="4861" width="6.140625" style="43" customWidth="1"/>
    <col min="4862" max="4862" width="5.85546875" style="43" customWidth="1"/>
    <col min="4863" max="4864" width="8.85546875" style="43" bestFit="1" customWidth="1"/>
    <col min="4865" max="4866" width="10.5703125" style="43" bestFit="1" customWidth="1"/>
    <col min="4867" max="5114" width="9.140625" style="43"/>
    <col min="5115" max="5115" width="3.5703125" style="43" bestFit="1" customWidth="1"/>
    <col min="5116" max="5116" width="69.5703125" style="43" customWidth="1"/>
    <col min="5117" max="5117" width="6.140625" style="43" customWidth="1"/>
    <col min="5118" max="5118" width="5.85546875" style="43" customWidth="1"/>
    <col min="5119" max="5120" width="8.85546875" style="43" bestFit="1" customWidth="1"/>
    <col min="5121" max="5122" width="10.5703125" style="43" bestFit="1" customWidth="1"/>
    <col min="5123" max="5370" width="9.140625" style="43"/>
    <col min="5371" max="5371" width="3.5703125" style="43" bestFit="1" customWidth="1"/>
    <col min="5372" max="5372" width="69.5703125" style="43" customWidth="1"/>
    <col min="5373" max="5373" width="6.140625" style="43" customWidth="1"/>
    <col min="5374" max="5374" width="5.85546875" style="43" customWidth="1"/>
    <col min="5375" max="5376" width="8.85546875" style="43" bestFit="1" customWidth="1"/>
    <col min="5377" max="5378" width="10.5703125" style="43" bestFit="1" customWidth="1"/>
    <col min="5379" max="5626" width="9.140625" style="43"/>
    <col min="5627" max="5627" width="3.5703125" style="43" bestFit="1" customWidth="1"/>
    <col min="5628" max="5628" width="69.5703125" style="43" customWidth="1"/>
    <col min="5629" max="5629" width="6.140625" style="43" customWidth="1"/>
    <col min="5630" max="5630" width="5.85546875" style="43" customWidth="1"/>
    <col min="5631" max="5632" width="8.85546875" style="43" bestFit="1" customWidth="1"/>
    <col min="5633" max="5634" width="10.5703125" style="43" bestFit="1" customWidth="1"/>
    <col min="5635" max="5882" width="9.140625" style="43"/>
    <col min="5883" max="5883" width="3.5703125" style="43" bestFit="1" customWidth="1"/>
    <col min="5884" max="5884" width="69.5703125" style="43" customWidth="1"/>
    <col min="5885" max="5885" width="6.140625" style="43" customWidth="1"/>
    <col min="5886" max="5886" width="5.85546875" style="43" customWidth="1"/>
    <col min="5887" max="5888" width="8.85546875" style="43" bestFit="1" customWidth="1"/>
    <col min="5889" max="5890" width="10.5703125" style="43" bestFit="1" customWidth="1"/>
    <col min="5891" max="6138" width="9.140625" style="43"/>
    <col min="6139" max="6139" width="3.5703125" style="43" bestFit="1" customWidth="1"/>
    <col min="6140" max="6140" width="69.5703125" style="43" customWidth="1"/>
    <col min="6141" max="6141" width="6.140625" style="43" customWidth="1"/>
    <col min="6142" max="6142" width="5.85546875" style="43" customWidth="1"/>
    <col min="6143" max="6144" width="8.85546875" style="43" bestFit="1" customWidth="1"/>
    <col min="6145" max="6146" width="10.5703125" style="43" bestFit="1" customWidth="1"/>
    <col min="6147" max="6394" width="9.140625" style="43"/>
    <col min="6395" max="6395" width="3.5703125" style="43" bestFit="1" customWidth="1"/>
    <col min="6396" max="6396" width="69.5703125" style="43" customWidth="1"/>
    <col min="6397" max="6397" width="6.140625" style="43" customWidth="1"/>
    <col min="6398" max="6398" width="5.85546875" style="43" customWidth="1"/>
    <col min="6399" max="6400" width="8.85546875" style="43" bestFit="1" customWidth="1"/>
    <col min="6401" max="6402" width="10.5703125" style="43" bestFit="1" customWidth="1"/>
    <col min="6403" max="6650" width="9.140625" style="43"/>
    <col min="6651" max="6651" width="3.5703125" style="43" bestFit="1" customWidth="1"/>
    <col min="6652" max="6652" width="69.5703125" style="43" customWidth="1"/>
    <col min="6653" max="6653" width="6.140625" style="43" customWidth="1"/>
    <col min="6654" max="6654" width="5.85546875" style="43" customWidth="1"/>
    <col min="6655" max="6656" width="8.85546875" style="43" bestFit="1" customWidth="1"/>
    <col min="6657" max="6658" width="10.5703125" style="43" bestFit="1" customWidth="1"/>
    <col min="6659" max="6906" width="9.140625" style="43"/>
    <col min="6907" max="6907" width="3.5703125" style="43" bestFit="1" customWidth="1"/>
    <col min="6908" max="6908" width="69.5703125" style="43" customWidth="1"/>
    <col min="6909" max="6909" width="6.140625" style="43" customWidth="1"/>
    <col min="6910" max="6910" width="5.85546875" style="43" customWidth="1"/>
    <col min="6911" max="6912" width="8.85546875" style="43" bestFit="1" customWidth="1"/>
    <col min="6913" max="6914" width="10.5703125" style="43" bestFit="1" customWidth="1"/>
    <col min="6915" max="7162" width="9.140625" style="43"/>
    <col min="7163" max="7163" width="3.5703125" style="43" bestFit="1" customWidth="1"/>
    <col min="7164" max="7164" width="69.5703125" style="43" customWidth="1"/>
    <col min="7165" max="7165" width="6.140625" style="43" customWidth="1"/>
    <col min="7166" max="7166" width="5.85546875" style="43" customWidth="1"/>
    <col min="7167" max="7168" width="8.85546875" style="43" bestFit="1" customWidth="1"/>
    <col min="7169" max="7170" width="10.5703125" style="43" bestFit="1" customWidth="1"/>
    <col min="7171" max="7418" width="9.140625" style="43"/>
    <col min="7419" max="7419" width="3.5703125" style="43" bestFit="1" customWidth="1"/>
    <col min="7420" max="7420" width="69.5703125" style="43" customWidth="1"/>
    <col min="7421" max="7421" width="6.140625" style="43" customWidth="1"/>
    <col min="7422" max="7422" width="5.85546875" style="43" customWidth="1"/>
    <col min="7423" max="7424" width="8.85546875" style="43" bestFit="1" customWidth="1"/>
    <col min="7425" max="7426" width="10.5703125" style="43" bestFit="1" customWidth="1"/>
    <col min="7427" max="7674" width="9.140625" style="43"/>
    <col min="7675" max="7675" width="3.5703125" style="43" bestFit="1" customWidth="1"/>
    <col min="7676" max="7676" width="69.5703125" style="43" customWidth="1"/>
    <col min="7677" max="7677" width="6.140625" style="43" customWidth="1"/>
    <col min="7678" max="7678" width="5.85546875" style="43" customWidth="1"/>
    <col min="7679" max="7680" width="8.85546875" style="43" bestFit="1" customWidth="1"/>
    <col min="7681" max="7682" width="10.5703125" style="43" bestFit="1" customWidth="1"/>
    <col min="7683" max="7930" width="9.140625" style="43"/>
    <col min="7931" max="7931" width="3.5703125" style="43" bestFit="1" customWidth="1"/>
    <col min="7932" max="7932" width="69.5703125" style="43" customWidth="1"/>
    <col min="7933" max="7933" width="6.140625" style="43" customWidth="1"/>
    <col min="7934" max="7934" width="5.85546875" style="43" customWidth="1"/>
    <col min="7935" max="7936" width="8.85546875" style="43" bestFit="1" customWidth="1"/>
    <col min="7937" max="7938" width="10.5703125" style="43" bestFit="1" customWidth="1"/>
    <col min="7939" max="8186" width="9.140625" style="43"/>
    <col min="8187" max="8187" width="3.5703125" style="43" bestFit="1" customWidth="1"/>
    <col min="8188" max="8188" width="69.5703125" style="43" customWidth="1"/>
    <col min="8189" max="8189" width="6.140625" style="43" customWidth="1"/>
    <col min="8190" max="8190" width="5.85546875" style="43" customWidth="1"/>
    <col min="8191" max="8192" width="8.85546875" style="43" bestFit="1" customWidth="1"/>
    <col min="8193" max="8194" width="10.5703125" style="43" bestFit="1" customWidth="1"/>
    <col min="8195" max="8442" width="9.140625" style="43"/>
    <col min="8443" max="8443" width="3.5703125" style="43" bestFit="1" customWidth="1"/>
    <col min="8444" max="8444" width="69.5703125" style="43" customWidth="1"/>
    <col min="8445" max="8445" width="6.140625" style="43" customWidth="1"/>
    <col min="8446" max="8446" width="5.85546875" style="43" customWidth="1"/>
    <col min="8447" max="8448" width="8.85546875" style="43" bestFit="1" customWidth="1"/>
    <col min="8449" max="8450" width="10.5703125" style="43" bestFit="1" customWidth="1"/>
    <col min="8451" max="8698" width="9.140625" style="43"/>
    <col min="8699" max="8699" width="3.5703125" style="43" bestFit="1" customWidth="1"/>
    <col min="8700" max="8700" width="69.5703125" style="43" customWidth="1"/>
    <col min="8701" max="8701" width="6.140625" style="43" customWidth="1"/>
    <col min="8702" max="8702" width="5.85546875" style="43" customWidth="1"/>
    <col min="8703" max="8704" width="8.85546875" style="43" bestFit="1" customWidth="1"/>
    <col min="8705" max="8706" width="10.5703125" style="43" bestFit="1" customWidth="1"/>
    <col min="8707" max="8954" width="9.140625" style="43"/>
    <col min="8955" max="8955" width="3.5703125" style="43" bestFit="1" customWidth="1"/>
    <col min="8956" max="8956" width="69.5703125" style="43" customWidth="1"/>
    <col min="8957" max="8957" width="6.140625" style="43" customWidth="1"/>
    <col min="8958" max="8958" width="5.85546875" style="43" customWidth="1"/>
    <col min="8959" max="8960" width="8.85546875" style="43" bestFit="1" customWidth="1"/>
    <col min="8961" max="8962" width="10.5703125" style="43" bestFit="1" customWidth="1"/>
    <col min="8963" max="9210" width="9.140625" style="43"/>
    <col min="9211" max="9211" width="3.5703125" style="43" bestFit="1" customWidth="1"/>
    <col min="9212" max="9212" width="69.5703125" style="43" customWidth="1"/>
    <col min="9213" max="9213" width="6.140625" style="43" customWidth="1"/>
    <col min="9214" max="9214" width="5.85546875" style="43" customWidth="1"/>
    <col min="9215" max="9216" width="8.85546875" style="43" bestFit="1" customWidth="1"/>
    <col min="9217" max="9218" width="10.5703125" style="43" bestFit="1" customWidth="1"/>
    <col min="9219" max="9466" width="9.140625" style="43"/>
    <col min="9467" max="9467" width="3.5703125" style="43" bestFit="1" customWidth="1"/>
    <col min="9468" max="9468" width="69.5703125" style="43" customWidth="1"/>
    <col min="9469" max="9469" width="6.140625" style="43" customWidth="1"/>
    <col min="9470" max="9470" width="5.85546875" style="43" customWidth="1"/>
    <col min="9471" max="9472" width="8.85546875" style="43" bestFit="1" customWidth="1"/>
    <col min="9473" max="9474" width="10.5703125" style="43" bestFit="1" customWidth="1"/>
    <col min="9475" max="9722" width="9.140625" style="43"/>
    <col min="9723" max="9723" width="3.5703125" style="43" bestFit="1" customWidth="1"/>
    <col min="9724" max="9724" width="69.5703125" style="43" customWidth="1"/>
    <col min="9725" max="9725" width="6.140625" style="43" customWidth="1"/>
    <col min="9726" max="9726" width="5.85546875" style="43" customWidth="1"/>
    <col min="9727" max="9728" width="8.85546875" style="43" bestFit="1" customWidth="1"/>
    <col min="9729" max="9730" width="10.5703125" style="43" bestFit="1" customWidth="1"/>
    <col min="9731" max="9978" width="9.140625" style="43"/>
    <col min="9979" max="9979" width="3.5703125" style="43" bestFit="1" customWidth="1"/>
    <col min="9980" max="9980" width="69.5703125" style="43" customWidth="1"/>
    <col min="9981" max="9981" width="6.140625" style="43" customWidth="1"/>
    <col min="9982" max="9982" width="5.85546875" style="43" customWidth="1"/>
    <col min="9983" max="9984" width="8.85546875" style="43" bestFit="1" customWidth="1"/>
    <col min="9985" max="9986" width="10.5703125" style="43" bestFit="1" customWidth="1"/>
    <col min="9987" max="10234" width="9.140625" style="43"/>
    <col min="10235" max="10235" width="3.5703125" style="43" bestFit="1" customWidth="1"/>
    <col min="10236" max="10236" width="69.5703125" style="43" customWidth="1"/>
    <col min="10237" max="10237" width="6.140625" style="43" customWidth="1"/>
    <col min="10238" max="10238" width="5.85546875" style="43" customWidth="1"/>
    <col min="10239" max="10240" width="8.85546875" style="43" bestFit="1" customWidth="1"/>
    <col min="10241" max="10242" width="10.5703125" style="43" bestFit="1" customWidth="1"/>
    <col min="10243" max="10490" width="9.140625" style="43"/>
    <col min="10491" max="10491" width="3.5703125" style="43" bestFit="1" customWidth="1"/>
    <col min="10492" max="10492" width="69.5703125" style="43" customWidth="1"/>
    <col min="10493" max="10493" width="6.140625" style="43" customWidth="1"/>
    <col min="10494" max="10494" width="5.85546875" style="43" customWidth="1"/>
    <col min="10495" max="10496" width="8.85546875" style="43" bestFit="1" customWidth="1"/>
    <col min="10497" max="10498" width="10.5703125" style="43" bestFit="1" customWidth="1"/>
    <col min="10499" max="10746" width="9.140625" style="43"/>
    <col min="10747" max="10747" width="3.5703125" style="43" bestFit="1" customWidth="1"/>
    <col min="10748" max="10748" width="69.5703125" style="43" customWidth="1"/>
    <col min="10749" max="10749" width="6.140625" style="43" customWidth="1"/>
    <col min="10750" max="10750" width="5.85546875" style="43" customWidth="1"/>
    <col min="10751" max="10752" width="8.85546875" style="43" bestFit="1" customWidth="1"/>
    <col min="10753" max="10754" width="10.5703125" style="43" bestFit="1" customWidth="1"/>
    <col min="10755" max="11002" width="9.140625" style="43"/>
    <col min="11003" max="11003" width="3.5703125" style="43" bestFit="1" customWidth="1"/>
    <col min="11004" max="11004" width="69.5703125" style="43" customWidth="1"/>
    <col min="11005" max="11005" width="6.140625" style="43" customWidth="1"/>
    <col min="11006" max="11006" width="5.85546875" style="43" customWidth="1"/>
    <col min="11007" max="11008" width="8.85546875" style="43" bestFit="1" customWidth="1"/>
    <col min="11009" max="11010" width="10.5703125" style="43" bestFit="1" customWidth="1"/>
    <col min="11011" max="11258" width="9.140625" style="43"/>
    <col min="11259" max="11259" width="3.5703125" style="43" bestFit="1" customWidth="1"/>
    <col min="11260" max="11260" width="69.5703125" style="43" customWidth="1"/>
    <col min="11261" max="11261" width="6.140625" style="43" customWidth="1"/>
    <col min="11262" max="11262" width="5.85546875" style="43" customWidth="1"/>
    <col min="11263" max="11264" width="8.85546875" style="43" bestFit="1" customWidth="1"/>
    <col min="11265" max="11266" width="10.5703125" style="43" bestFit="1" customWidth="1"/>
    <col min="11267" max="11514" width="9.140625" style="43"/>
    <col min="11515" max="11515" width="3.5703125" style="43" bestFit="1" customWidth="1"/>
    <col min="11516" max="11516" width="69.5703125" style="43" customWidth="1"/>
    <col min="11517" max="11517" width="6.140625" style="43" customWidth="1"/>
    <col min="11518" max="11518" width="5.85546875" style="43" customWidth="1"/>
    <col min="11519" max="11520" width="8.85546875" style="43" bestFit="1" customWidth="1"/>
    <col min="11521" max="11522" width="10.5703125" style="43" bestFit="1" customWidth="1"/>
    <col min="11523" max="11770" width="9.140625" style="43"/>
    <col min="11771" max="11771" width="3.5703125" style="43" bestFit="1" customWidth="1"/>
    <col min="11772" max="11772" width="69.5703125" style="43" customWidth="1"/>
    <col min="11773" max="11773" width="6.140625" style="43" customWidth="1"/>
    <col min="11774" max="11774" width="5.85546875" style="43" customWidth="1"/>
    <col min="11775" max="11776" width="8.85546875" style="43" bestFit="1" customWidth="1"/>
    <col min="11777" max="11778" width="10.5703125" style="43" bestFit="1" customWidth="1"/>
    <col min="11779" max="12026" width="9.140625" style="43"/>
    <col min="12027" max="12027" width="3.5703125" style="43" bestFit="1" customWidth="1"/>
    <col min="12028" max="12028" width="69.5703125" style="43" customWidth="1"/>
    <col min="12029" max="12029" width="6.140625" style="43" customWidth="1"/>
    <col min="12030" max="12030" width="5.85546875" style="43" customWidth="1"/>
    <col min="12031" max="12032" width="8.85546875" style="43" bestFit="1" customWidth="1"/>
    <col min="12033" max="12034" width="10.5703125" style="43" bestFit="1" customWidth="1"/>
    <col min="12035" max="12282" width="9.140625" style="43"/>
    <col min="12283" max="12283" width="3.5703125" style="43" bestFit="1" customWidth="1"/>
    <col min="12284" max="12284" width="69.5703125" style="43" customWidth="1"/>
    <col min="12285" max="12285" width="6.140625" style="43" customWidth="1"/>
    <col min="12286" max="12286" width="5.85546875" style="43" customWidth="1"/>
    <col min="12287" max="12288" width="8.85546875" style="43" bestFit="1" customWidth="1"/>
    <col min="12289" max="12290" width="10.5703125" style="43" bestFit="1" customWidth="1"/>
    <col min="12291" max="12538" width="9.140625" style="43"/>
    <col min="12539" max="12539" width="3.5703125" style="43" bestFit="1" customWidth="1"/>
    <col min="12540" max="12540" width="69.5703125" style="43" customWidth="1"/>
    <col min="12541" max="12541" width="6.140625" style="43" customWidth="1"/>
    <col min="12542" max="12542" width="5.85546875" style="43" customWidth="1"/>
    <col min="12543" max="12544" width="8.85546875" style="43" bestFit="1" customWidth="1"/>
    <col min="12545" max="12546" width="10.5703125" style="43" bestFit="1" customWidth="1"/>
    <col min="12547" max="12794" width="9.140625" style="43"/>
    <col min="12795" max="12795" width="3.5703125" style="43" bestFit="1" customWidth="1"/>
    <col min="12796" max="12796" width="69.5703125" style="43" customWidth="1"/>
    <col min="12797" max="12797" width="6.140625" style="43" customWidth="1"/>
    <col min="12798" max="12798" width="5.85546875" style="43" customWidth="1"/>
    <col min="12799" max="12800" width="8.85546875" style="43" bestFit="1" customWidth="1"/>
    <col min="12801" max="12802" width="10.5703125" style="43" bestFit="1" customWidth="1"/>
    <col min="12803" max="13050" width="9.140625" style="43"/>
    <col min="13051" max="13051" width="3.5703125" style="43" bestFit="1" customWidth="1"/>
    <col min="13052" max="13052" width="69.5703125" style="43" customWidth="1"/>
    <col min="13053" max="13053" width="6.140625" style="43" customWidth="1"/>
    <col min="13054" max="13054" width="5.85546875" style="43" customWidth="1"/>
    <col min="13055" max="13056" width="8.85546875" style="43" bestFit="1" customWidth="1"/>
    <col min="13057" max="13058" width="10.5703125" style="43" bestFit="1" customWidth="1"/>
    <col min="13059" max="13306" width="9.140625" style="43"/>
    <col min="13307" max="13307" width="3.5703125" style="43" bestFit="1" customWidth="1"/>
    <col min="13308" max="13308" width="69.5703125" style="43" customWidth="1"/>
    <col min="13309" max="13309" width="6.140625" style="43" customWidth="1"/>
    <col min="13310" max="13310" width="5.85546875" style="43" customWidth="1"/>
    <col min="13311" max="13312" width="8.85546875" style="43" bestFit="1" customWidth="1"/>
    <col min="13313" max="13314" width="10.5703125" style="43" bestFit="1" customWidth="1"/>
    <col min="13315" max="13562" width="9.140625" style="43"/>
    <col min="13563" max="13563" width="3.5703125" style="43" bestFit="1" customWidth="1"/>
    <col min="13564" max="13564" width="69.5703125" style="43" customWidth="1"/>
    <col min="13565" max="13565" width="6.140625" style="43" customWidth="1"/>
    <col min="13566" max="13566" width="5.85546875" style="43" customWidth="1"/>
    <col min="13567" max="13568" width="8.85546875" style="43" bestFit="1" customWidth="1"/>
    <col min="13569" max="13570" width="10.5703125" style="43" bestFit="1" customWidth="1"/>
    <col min="13571" max="13818" width="9.140625" style="43"/>
    <col min="13819" max="13819" width="3.5703125" style="43" bestFit="1" customWidth="1"/>
    <col min="13820" max="13820" width="69.5703125" style="43" customWidth="1"/>
    <col min="13821" max="13821" width="6.140625" style="43" customWidth="1"/>
    <col min="13822" max="13822" width="5.85546875" style="43" customWidth="1"/>
    <col min="13823" max="13824" width="8.85546875" style="43" bestFit="1" customWidth="1"/>
    <col min="13825" max="13826" width="10.5703125" style="43" bestFit="1" customWidth="1"/>
    <col min="13827" max="14074" width="9.140625" style="43"/>
    <col min="14075" max="14075" width="3.5703125" style="43" bestFit="1" customWidth="1"/>
    <col min="14076" max="14076" width="69.5703125" style="43" customWidth="1"/>
    <col min="14077" max="14077" width="6.140625" style="43" customWidth="1"/>
    <col min="14078" max="14078" width="5.85546875" style="43" customWidth="1"/>
    <col min="14079" max="14080" width="8.85546875" style="43" bestFit="1" customWidth="1"/>
    <col min="14081" max="14082" width="10.5703125" style="43" bestFit="1" customWidth="1"/>
    <col min="14083" max="14330" width="9.140625" style="43"/>
    <col min="14331" max="14331" width="3.5703125" style="43" bestFit="1" customWidth="1"/>
    <col min="14332" max="14332" width="69.5703125" style="43" customWidth="1"/>
    <col min="14333" max="14333" width="6.140625" style="43" customWidth="1"/>
    <col min="14334" max="14334" width="5.85546875" style="43" customWidth="1"/>
    <col min="14335" max="14336" width="8.85546875" style="43" bestFit="1" customWidth="1"/>
    <col min="14337" max="14338" width="10.5703125" style="43" bestFit="1" customWidth="1"/>
    <col min="14339" max="14586" width="9.140625" style="43"/>
    <col min="14587" max="14587" width="3.5703125" style="43" bestFit="1" customWidth="1"/>
    <col min="14588" max="14588" width="69.5703125" style="43" customWidth="1"/>
    <col min="14589" max="14589" width="6.140625" style="43" customWidth="1"/>
    <col min="14590" max="14590" width="5.85546875" style="43" customWidth="1"/>
    <col min="14591" max="14592" width="8.85546875" style="43" bestFit="1" customWidth="1"/>
    <col min="14593" max="14594" width="10.5703125" style="43" bestFit="1" customWidth="1"/>
    <col min="14595" max="14842" width="9.140625" style="43"/>
    <col min="14843" max="14843" width="3.5703125" style="43" bestFit="1" customWidth="1"/>
    <col min="14844" max="14844" width="69.5703125" style="43" customWidth="1"/>
    <col min="14845" max="14845" width="6.140625" style="43" customWidth="1"/>
    <col min="14846" max="14846" width="5.85546875" style="43" customWidth="1"/>
    <col min="14847" max="14848" width="8.85546875" style="43" bestFit="1" customWidth="1"/>
    <col min="14849" max="14850" width="10.5703125" style="43" bestFit="1" customWidth="1"/>
    <col min="14851" max="15098" width="9.140625" style="43"/>
    <col min="15099" max="15099" width="3.5703125" style="43" bestFit="1" customWidth="1"/>
    <col min="15100" max="15100" width="69.5703125" style="43" customWidth="1"/>
    <col min="15101" max="15101" width="6.140625" style="43" customWidth="1"/>
    <col min="15102" max="15102" width="5.85546875" style="43" customWidth="1"/>
    <col min="15103" max="15104" width="8.85546875" style="43" bestFit="1" customWidth="1"/>
    <col min="15105" max="15106" width="10.5703125" style="43" bestFit="1" customWidth="1"/>
    <col min="15107" max="15354" width="9.140625" style="43"/>
    <col min="15355" max="15355" width="3.5703125" style="43" bestFit="1" customWidth="1"/>
    <col min="15356" max="15356" width="69.5703125" style="43" customWidth="1"/>
    <col min="15357" max="15357" width="6.140625" style="43" customWidth="1"/>
    <col min="15358" max="15358" width="5.85546875" style="43" customWidth="1"/>
    <col min="15359" max="15360" width="8.85546875" style="43" bestFit="1" customWidth="1"/>
    <col min="15361" max="15362" width="10.5703125" style="43" bestFit="1" customWidth="1"/>
    <col min="15363" max="15610" width="9.140625" style="43"/>
    <col min="15611" max="15611" width="3.5703125" style="43" bestFit="1" customWidth="1"/>
    <col min="15612" max="15612" width="69.5703125" style="43" customWidth="1"/>
    <col min="15613" max="15613" width="6.140625" style="43" customWidth="1"/>
    <col min="15614" max="15614" width="5.85546875" style="43" customWidth="1"/>
    <col min="15615" max="15616" width="8.85546875" style="43" bestFit="1" customWidth="1"/>
    <col min="15617" max="15618" width="10.5703125" style="43" bestFit="1" customWidth="1"/>
    <col min="15619" max="15866" width="9.140625" style="43"/>
    <col min="15867" max="15867" width="3.5703125" style="43" bestFit="1" customWidth="1"/>
    <col min="15868" max="15868" width="69.5703125" style="43" customWidth="1"/>
    <col min="15869" max="15869" width="6.140625" style="43" customWidth="1"/>
    <col min="15870" max="15870" width="5.85546875" style="43" customWidth="1"/>
    <col min="15871" max="15872" width="8.85546875" style="43" bestFit="1" customWidth="1"/>
    <col min="15873" max="15874" width="10.5703125" style="43" bestFit="1" customWidth="1"/>
    <col min="15875" max="16122" width="9.140625" style="43"/>
    <col min="16123" max="16123" width="3.5703125" style="43" bestFit="1" customWidth="1"/>
    <col min="16124" max="16124" width="69.5703125" style="43" customWidth="1"/>
    <col min="16125" max="16125" width="6.140625" style="43" customWidth="1"/>
    <col min="16126" max="16126" width="5.85546875" style="43" customWidth="1"/>
    <col min="16127" max="16128" width="8.85546875" style="43" bestFit="1" customWidth="1"/>
    <col min="16129" max="16130" width="10.5703125" style="43" bestFit="1" customWidth="1"/>
    <col min="16131" max="16384" width="9.140625" style="43"/>
  </cols>
  <sheetData>
    <row r="1" spans="1:8" ht="30" customHeight="1">
      <c r="B1" s="172" t="s">
        <v>0</v>
      </c>
      <c r="C1" s="172"/>
      <c r="D1" s="172"/>
      <c r="E1" s="172"/>
      <c r="F1" s="172"/>
      <c r="G1" s="172"/>
      <c r="H1" s="172"/>
    </row>
    <row r="2" spans="1:8" ht="30" customHeight="1">
      <c r="B2" s="171" t="s">
        <v>242</v>
      </c>
      <c r="C2" s="171"/>
      <c r="D2" s="171"/>
      <c r="E2" s="171"/>
      <c r="F2" s="171"/>
      <c r="G2" s="171"/>
      <c r="H2" s="171"/>
    </row>
    <row r="3" spans="1:8" ht="30" customHeight="1">
      <c r="B3" s="172" t="s">
        <v>1</v>
      </c>
      <c r="C3" s="172"/>
      <c r="D3" s="172"/>
      <c r="E3" s="172"/>
      <c r="F3" s="172"/>
      <c r="G3" s="172"/>
      <c r="H3" s="172"/>
    </row>
    <row r="4" spans="1:8" ht="30" customHeight="1" thickBot="1">
      <c r="B4" s="206" t="s">
        <v>251</v>
      </c>
      <c r="C4" s="207"/>
      <c r="D4" s="207"/>
      <c r="E4" s="207"/>
      <c r="F4" s="207"/>
      <c r="G4" s="207"/>
      <c r="H4" s="207"/>
    </row>
    <row r="5" spans="1:8" s="48" customFormat="1" ht="33.75">
      <c r="A5" s="44" t="s">
        <v>41</v>
      </c>
      <c r="B5" s="45" t="s">
        <v>2</v>
      </c>
      <c r="C5" s="44" t="s">
        <v>42</v>
      </c>
      <c r="D5" s="46" t="s">
        <v>4</v>
      </c>
      <c r="E5" s="44" t="s">
        <v>5</v>
      </c>
      <c r="F5" s="44" t="s">
        <v>43</v>
      </c>
      <c r="G5" s="44" t="s">
        <v>7</v>
      </c>
      <c r="H5" s="47" t="s">
        <v>8</v>
      </c>
    </row>
    <row r="6" spans="1:8" ht="24">
      <c r="A6" s="49">
        <v>1</v>
      </c>
      <c r="B6" s="50" t="s">
        <v>44</v>
      </c>
      <c r="C6" s="49" t="s">
        <v>31</v>
      </c>
      <c r="D6" s="51">
        <v>32</v>
      </c>
      <c r="E6" s="49"/>
      <c r="F6" s="49"/>
      <c r="G6" s="49">
        <f>D6*E6</f>
        <v>0</v>
      </c>
      <c r="H6" s="52">
        <f>D6*F6</f>
        <v>0</v>
      </c>
    </row>
    <row r="7" spans="1:8" ht="36">
      <c r="A7" s="49">
        <v>2</v>
      </c>
      <c r="B7" s="50" t="s">
        <v>45</v>
      </c>
      <c r="C7" s="49" t="s">
        <v>11</v>
      </c>
      <c r="D7" s="51">
        <v>71.400000000000006</v>
      </c>
      <c r="E7" s="49"/>
      <c r="F7" s="49"/>
      <c r="G7" s="49">
        <f t="shared" ref="G7:G70" si="0">D7*E7</f>
        <v>0</v>
      </c>
      <c r="H7" s="52">
        <f t="shared" ref="H7:H70" si="1">D7*F7</f>
        <v>0</v>
      </c>
    </row>
    <row r="8" spans="1:8" ht="48">
      <c r="A8" s="49">
        <v>3</v>
      </c>
      <c r="B8" s="50" t="s">
        <v>46</v>
      </c>
      <c r="C8" s="49" t="s">
        <v>11</v>
      </c>
      <c r="D8" s="51">
        <v>127</v>
      </c>
      <c r="E8" s="49"/>
      <c r="F8" s="49"/>
      <c r="G8" s="49">
        <f t="shared" si="0"/>
        <v>0</v>
      </c>
      <c r="H8" s="52">
        <f t="shared" si="1"/>
        <v>0</v>
      </c>
    </row>
    <row r="9" spans="1:8" ht="36">
      <c r="A9" s="49">
        <v>4</v>
      </c>
      <c r="B9" s="50" t="s">
        <v>47</v>
      </c>
      <c r="C9" s="49" t="s">
        <v>11</v>
      </c>
      <c r="D9" s="51">
        <v>311.10000000000002</v>
      </c>
      <c r="E9" s="49"/>
      <c r="F9" s="49"/>
      <c r="G9" s="49">
        <f t="shared" si="0"/>
        <v>0</v>
      </c>
      <c r="H9" s="52">
        <f t="shared" si="1"/>
        <v>0</v>
      </c>
    </row>
    <row r="10" spans="1:8" ht="36">
      <c r="A10" s="49">
        <v>5</v>
      </c>
      <c r="B10" s="50" t="s">
        <v>48</v>
      </c>
      <c r="C10" s="49" t="s">
        <v>11</v>
      </c>
      <c r="D10" s="51">
        <v>41.4</v>
      </c>
      <c r="E10" s="49"/>
      <c r="F10" s="49"/>
      <c r="G10" s="49">
        <f t="shared" si="0"/>
        <v>0</v>
      </c>
      <c r="H10" s="52">
        <f t="shared" si="1"/>
        <v>0</v>
      </c>
    </row>
    <row r="11" spans="1:8" ht="36">
      <c r="A11" s="49">
        <v>6</v>
      </c>
      <c r="B11" s="50" t="s">
        <v>49</v>
      </c>
      <c r="C11" s="49" t="s">
        <v>11</v>
      </c>
      <c r="D11" s="51">
        <v>24</v>
      </c>
      <c r="E11" s="49"/>
      <c r="F11" s="49"/>
      <c r="G11" s="49">
        <f t="shared" si="0"/>
        <v>0</v>
      </c>
      <c r="H11" s="52">
        <f t="shared" si="1"/>
        <v>0</v>
      </c>
    </row>
    <row r="12" spans="1:8" ht="48">
      <c r="A12" s="49">
        <v>7</v>
      </c>
      <c r="B12" s="50" t="s">
        <v>50</v>
      </c>
      <c r="C12" s="49" t="s">
        <v>11</v>
      </c>
      <c r="D12" s="51">
        <v>92.65</v>
      </c>
      <c r="E12" s="49"/>
      <c r="F12" s="49"/>
      <c r="G12" s="49">
        <f t="shared" si="0"/>
        <v>0</v>
      </c>
      <c r="H12" s="52">
        <f t="shared" si="1"/>
        <v>0</v>
      </c>
    </row>
    <row r="13" spans="1:8" ht="24">
      <c r="A13" s="49">
        <v>8</v>
      </c>
      <c r="B13" s="50" t="s">
        <v>51</v>
      </c>
      <c r="C13" s="49" t="s">
        <v>11</v>
      </c>
      <c r="D13" s="51">
        <v>15</v>
      </c>
      <c r="E13" s="49"/>
      <c r="F13" s="49"/>
      <c r="G13" s="49">
        <f t="shared" si="0"/>
        <v>0</v>
      </c>
      <c r="H13" s="52">
        <f t="shared" si="1"/>
        <v>0</v>
      </c>
    </row>
    <row r="14" spans="1:8" ht="25.35" customHeight="1">
      <c r="A14" s="49">
        <v>9</v>
      </c>
      <c r="B14" s="50" t="s">
        <v>52</v>
      </c>
      <c r="C14" s="49" t="s">
        <v>31</v>
      </c>
      <c r="D14" s="51">
        <v>125.5</v>
      </c>
      <c r="E14" s="49"/>
      <c r="F14" s="49"/>
      <c r="G14" s="49">
        <f t="shared" si="0"/>
        <v>0</v>
      </c>
      <c r="H14" s="52">
        <f t="shared" si="1"/>
        <v>0</v>
      </c>
    </row>
    <row r="15" spans="1:8" ht="48">
      <c r="A15" s="49">
        <v>10</v>
      </c>
      <c r="B15" s="50" t="s">
        <v>53</v>
      </c>
      <c r="C15" s="49" t="s">
        <v>11</v>
      </c>
      <c r="D15" s="51">
        <v>343.6</v>
      </c>
      <c r="E15" s="49"/>
      <c r="F15" s="49"/>
      <c r="G15" s="49">
        <f t="shared" si="0"/>
        <v>0</v>
      </c>
      <c r="H15" s="52">
        <f t="shared" si="1"/>
        <v>0</v>
      </c>
    </row>
    <row r="16" spans="1:8" ht="60">
      <c r="A16" s="49">
        <v>11</v>
      </c>
      <c r="B16" s="50" t="s">
        <v>54</v>
      </c>
      <c r="C16" s="49" t="s">
        <v>11</v>
      </c>
      <c r="D16" s="51">
        <v>78.3</v>
      </c>
      <c r="E16" s="49"/>
      <c r="F16" s="49"/>
      <c r="G16" s="49">
        <f t="shared" si="0"/>
        <v>0</v>
      </c>
      <c r="H16" s="52">
        <f t="shared" si="1"/>
        <v>0</v>
      </c>
    </row>
    <row r="17" spans="1:8" ht="48">
      <c r="A17" s="49">
        <v>12</v>
      </c>
      <c r="B17" s="50" t="s">
        <v>55</v>
      </c>
      <c r="C17" s="49" t="s">
        <v>11</v>
      </c>
      <c r="D17" s="51">
        <v>7.2</v>
      </c>
      <c r="E17" s="49"/>
      <c r="F17" s="49"/>
      <c r="G17" s="49">
        <f t="shared" si="0"/>
        <v>0</v>
      </c>
      <c r="H17" s="52">
        <f t="shared" si="1"/>
        <v>0</v>
      </c>
    </row>
    <row r="18" spans="1:8" ht="48">
      <c r="A18" s="49">
        <v>13</v>
      </c>
      <c r="B18" s="50" t="s">
        <v>34</v>
      </c>
      <c r="C18" s="49" t="s">
        <v>11</v>
      </c>
      <c r="D18" s="51">
        <v>616.51</v>
      </c>
      <c r="E18" s="49"/>
      <c r="F18" s="49"/>
      <c r="G18" s="49">
        <f t="shared" si="0"/>
        <v>0</v>
      </c>
      <c r="H18" s="52">
        <f t="shared" si="1"/>
        <v>0</v>
      </c>
    </row>
    <row r="19" spans="1:8" ht="36">
      <c r="A19" s="49">
        <v>14</v>
      </c>
      <c r="B19" s="50" t="s">
        <v>56</v>
      </c>
      <c r="C19" s="49" t="s">
        <v>31</v>
      </c>
      <c r="D19" s="51">
        <v>82.5</v>
      </c>
      <c r="E19" s="49"/>
      <c r="F19" s="49"/>
      <c r="G19" s="49">
        <f t="shared" si="0"/>
        <v>0</v>
      </c>
      <c r="H19" s="52">
        <f t="shared" si="1"/>
        <v>0</v>
      </c>
    </row>
    <row r="20" spans="1:8" ht="36">
      <c r="A20" s="49">
        <v>15</v>
      </c>
      <c r="B20" s="50" t="s">
        <v>57</v>
      </c>
      <c r="C20" s="49" t="s">
        <v>11</v>
      </c>
      <c r="D20" s="51">
        <v>45.3</v>
      </c>
      <c r="E20" s="49"/>
      <c r="F20" s="49"/>
      <c r="G20" s="49">
        <f t="shared" si="0"/>
        <v>0</v>
      </c>
      <c r="H20" s="52">
        <f t="shared" si="1"/>
        <v>0</v>
      </c>
    </row>
    <row r="21" spans="1:8" ht="36">
      <c r="A21" s="49">
        <v>16</v>
      </c>
      <c r="B21" s="50" t="s">
        <v>58</v>
      </c>
      <c r="C21" s="49" t="s">
        <v>31</v>
      </c>
      <c r="D21" s="51">
        <v>137.5</v>
      </c>
      <c r="E21" s="49"/>
      <c r="F21" s="49"/>
      <c r="G21" s="49">
        <f t="shared" si="0"/>
        <v>0</v>
      </c>
      <c r="H21" s="52">
        <f t="shared" si="1"/>
        <v>0</v>
      </c>
    </row>
    <row r="22" spans="1:8" ht="36">
      <c r="A22" s="49">
        <v>17</v>
      </c>
      <c r="B22" s="50" t="s">
        <v>59</v>
      </c>
      <c r="C22" s="49" t="s">
        <v>11</v>
      </c>
      <c r="D22" s="51">
        <v>3.27</v>
      </c>
      <c r="E22" s="49"/>
      <c r="F22" s="49"/>
      <c r="G22" s="49">
        <f t="shared" si="0"/>
        <v>0</v>
      </c>
      <c r="H22" s="52">
        <f t="shared" si="1"/>
        <v>0</v>
      </c>
    </row>
    <row r="23" spans="1:8" ht="36">
      <c r="A23" s="49">
        <v>18</v>
      </c>
      <c r="B23" s="50" t="s">
        <v>60</v>
      </c>
      <c r="C23" s="49" t="s">
        <v>31</v>
      </c>
      <c r="D23" s="51">
        <v>13.05</v>
      </c>
      <c r="E23" s="49"/>
      <c r="F23" s="49"/>
      <c r="G23" s="49">
        <f t="shared" si="0"/>
        <v>0</v>
      </c>
      <c r="H23" s="52">
        <f t="shared" si="1"/>
        <v>0</v>
      </c>
    </row>
    <row r="24" spans="1:8" ht="36">
      <c r="A24" s="49">
        <v>19</v>
      </c>
      <c r="B24" s="50" t="s">
        <v>61</v>
      </c>
      <c r="C24" s="49" t="s">
        <v>11</v>
      </c>
      <c r="D24" s="51">
        <v>10</v>
      </c>
      <c r="E24" s="49"/>
      <c r="F24" s="49"/>
      <c r="G24" s="49">
        <f t="shared" si="0"/>
        <v>0</v>
      </c>
      <c r="H24" s="52">
        <f t="shared" si="1"/>
        <v>0</v>
      </c>
    </row>
    <row r="25" spans="1:8" ht="24">
      <c r="A25" s="49">
        <v>20</v>
      </c>
      <c r="B25" s="50" t="s">
        <v>62</v>
      </c>
      <c r="C25" s="49" t="s">
        <v>11</v>
      </c>
      <c r="D25" s="51">
        <v>329.45</v>
      </c>
      <c r="E25" s="49"/>
      <c r="F25" s="49"/>
      <c r="G25" s="49">
        <f t="shared" si="0"/>
        <v>0</v>
      </c>
      <c r="H25" s="52">
        <f t="shared" si="1"/>
        <v>0</v>
      </c>
    </row>
    <row r="26" spans="1:8" ht="24">
      <c r="A26" s="49">
        <v>21</v>
      </c>
      <c r="B26" s="50" t="s">
        <v>63</v>
      </c>
      <c r="C26" s="49" t="s">
        <v>11</v>
      </c>
      <c r="D26" s="51">
        <v>329.45</v>
      </c>
      <c r="E26" s="49"/>
      <c r="F26" s="49"/>
      <c r="G26" s="49">
        <f t="shared" si="0"/>
        <v>0</v>
      </c>
      <c r="H26" s="52">
        <f t="shared" si="1"/>
        <v>0</v>
      </c>
    </row>
    <row r="27" spans="1:8">
      <c r="A27" s="49">
        <v>22</v>
      </c>
      <c r="B27" s="50" t="s">
        <v>64</v>
      </c>
      <c r="C27" s="49" t="s">
        <v>11</v>
      </c>
      <c r="D27" s="51">
        <v>40</v>
      </c>
      <c r="E27" s="49"/>
      <c r="F27" s="49"/>
      <c r="G27" s="49">
        <f t="shared" si="0"/>
        <v>0</v>
      </c>
      <c r="H27" s="52">
        <f t="shared" si="1"/>
        <v>0</v>
      </c>
    </row>
    <row r="28" spans="1:8">
      <c r="A28" s="49">
        <v>23</v>
      </c>
      <c r="B28" s="50" t="s">
        <v>65</v>
      </c>
      <c r="C28" s="49" t="s">
        <v>11</v>
      </c>
      <c r="D28" s="51">
        <v>66.7</v>
      </c>
      <c r="E28" s="49"/>
      <c r="F28" s="49"/>
      <c r="G28" s="49">
        <f t="shared" si="0"/>
        <v>0</v>
      </c>
      <c r="H28" s="52">
        <f t="shared" si="1"/>
        <v>0</v>
      </c>
    </row>
    <row r="29" spans="1:8">
      <c r="A29" s="49">
        <v>24</v>
      </c>
      <c r="B29" s="50" t="s">
        <v>66</v>
      </c>
      <c r="C29" s="49" t="s">
        <v>11</v>
      </c>
      <c r="D29" s="51">
        <v>22.4</v>
      </c>
      <c r="E29" s="49"/>
      <c r="F29" s="49"/>
      <c r="G29" s="49">
        <f t="shared" si="0"/>
        <v>0</v>
      </c>
      <c r="H29" s="52">
        <f t="shared" si="1"/>
        <v>0</v>
      </c>
    </row>
    <row r="30" spans="1:8" ht="48">
      <c r="A30" s="49">
        <v>25</v>
      </c>
      <c r="B30" s="50" t="s">
        <v>67</v>
      </c>
      <c r="C30" s="49" t="s">
        <v>13</v>
      </c>
      <c r="D30" s="51">
        <v>2</v>
      </c>
      <c r="E30" s="49"/>
      <c r="F30" s="49"/>
      <c r="G30" s="49">
        <f t="shared" si="0"/>
        <v>0</v>
      </c>
      <c r="H30" s="52">
        <f t="shared" si="1"/>
        <v>0</v>
      </c>
    </row>
    <row r="31" spans="1:8" ht="48">
      <c r="A31" s="49">
        <v>26</v>
      </c>
      <c r="B31" s="50" t="s">
        <v>68</v>
      </c>
      <c r="C31" s="49" t="s">
        <v>13</v>
      </c>
      <c r="D31" s="51">
        <v>4</v>
      </c>
      <c r="E31" s="49"/>
      <c r="F31" s="49"/>
      <c r="G31" s="49">
        <f t="shared" si="0"/>
        <v>0</v>
      </c>
      <c r="H31" s="52">
        <f t="shared" si="1"/>
        <v>0</v>
      </c>
    </row>
    <row r="32" spans="1:8" ht="60">
      <c r="A32" s="49">
        <v>27</v>
      </c>
      <c r="B32" s="50" t="s">
        <v>69</v>
      </c>
      <c r="C32" s="49" t="s">
        <v>13</v>
      </c>
      <c r="D32" s="51">
        <v>3</v>
      </c>
      <c r="E32" s="49"/>
      <c r="F32" s="49"/>
      <c r="G32" s="49">
        <f t="shared" si="0"/>
        <v>0</v>
      </c>
      <c r="H32" s="52">
        <f t="shared" si="1"/>
        <v>0</v>
      </c>
    </row>
    <row r="33" spans="1:8" ht="48">
      <c r="A33" s="49">
        <v>28</v>
      </c>
      <c r="B33" s="50" t="s">
        <v>70</v>
      </c>
      <c r="C33" s="49" t="s">
        <v>13</v>
      </c>
      <c r="D33" s="51">
        <v>4</v>
      </c>
      <c r="E33" s="49"/>
      <c r="F33" s="49"/>
      <c r="G33" s="49">
        <f t="shared" si="0"/>
        <v>0</v>
      </c>
      <c r="H33" s="52">
        <f t="shared" si="1"/>
        <v>0</v>
      </c>
    </row>
    <row r="34" spans="1:8" ht="48">
      <c r="A34" s="49">
        <v>29</v>
      </c>
      <c r="B34" s="50" t="s">
        <v>71</v>
      </c>
      <c r="C34" s="49" t="s">
        <v>13</v>
      </c>
      <c r="D34" s="51">
        <v>2</v>
      </c>
      <c r="E34" s="49"/>
      <c r="F34" s="49"/>
      <c r="G34" s="49">
        <f t="shared" si="0"/>
        <v>0</v>
      </c>
      <c r="H34" s="52">
        <f t="shared" si="1"/>
        <v>0</v>
      </c>
    </row>
    <row r="35" spans="1:8" ht="72">
      <c r="A35" s="49">
        <v>30</v>
      </c>
      <c r="B35" s="50" t="s">
        <v>72</v>
      </c>
      <c r="C35" s="49" t="s">
        <v>13</v>
      </c>
      <c r="D35" s="51">
        <v>1</v>
      </c>
      <c r="E35" s="49"/>
      <c r="F35" s="49"/>
      <c r="G35" s="49">
        <f t="shared" si="0"/>
        <v>0</v>
      </c>
      <c r="H35" s="52">
        <f t="shared" si="1"/>
        <v>0</v>
      </c>
    </row>
    <row r="36" spans="1:8" ht="48">
      <c r="A36" s="49">
        <v>31</v>
      </c>
      <c r="B36" s="50" t="s">
        <v>73</v>
      </c>
      <c r="C36" s="49" t="s">
        <v>13</v>
      </c>
      <c r="D36" s="51">
        <v>1</v>
      </c>
      <c r="E36" s="49"/>
      <c r="F36" s="49"/>
      <c r="G36" s="49">
        <f t="shared" si="0"/>
        <v>0</v>
      </c>
      <c r="H36" s="52">
        <f t="shared" si="1"/>
        <v>0</v>
      </c>
    </row>
    <row r="37" spans="1:8" ht="48">
      <c r="A37" s="49">
        <v>32</v>
      </c>
      <c r="B37" s="50" t="s">
        <v>74</v>
      </c>
      <c r="C37" s="49" t="s">
        <v>13</v>
      </c>
      <c r="D37" s="51">
        <v>1</v>
      </c>
      <c r="E37" s="49"/>
      <c r="F37" s="49"/>
      <c r="G37" s="49">
        <f t="shared" si="0"/>
        <v>0</v>
      </c>
      <c r="H37" s="52">
        <f t="shared" si="1"/>
        <v>0</v>
      </c>
    </row>
    <row r="38" spans="1:8" ht="36">
      <c r="A38" s="49">
        <v>33</v>
      </c>
      <c r="B38" s="50" t="s">
        <v>75</v>
      </c>
      <c r="C38" s="49" t="s">
        <v>13</v>
      </c>
      <c r="D38" s="51">
        <v>2</v>
      </c>
      <c r="E38" s="49"/>
      <c r="F38" s="49"/>
      <c r="G38" s="49">
        <f t="shared" si="0"/>
        <v>0</v>
      </c>
      <c r="H38" s="52">
        <f t="shared" si="1"/>
        <v>0</v>
      </c>
    </row>
    <row r="39" spans="1:8" ht="36">
      <c r="A39" s="49">
        <v>34</v>
      </c>
      <c r="B39" s="50" t="s">
        <v>76</v>
      </c>
      <c r="C39" s="49" t="s">
        <v>13</v>
      </c>
      <c r="D39" s="51">
        <v>1</v>
      </c>
      <c r="E39" s="49"/>
      <c r="F39" s="49"/>
      <c r="G39" s="49">
        <f t="shared" si="0"/>
        <v>0</v>
      </c>
      <c r="H39" s="52">
        <f t="shared" si="1"/>
        <v>0</v>
      </c>
    </row>
    <row r="40" spans="1:8" ht="24">
      <c r="A40" s="49">
        <v>35</v>
      </c>
      <c r="B40" s="50" t="s">
        <v>77</v>
      </c>
      <c r="C40" s="49" t="s">
        <v>13</v>
      </c>
      <c r="D40" s="51">
        <v>1</v>
      </c>
      <c r="E40" s="49"/>
      <c r="F40" s="49"/>
      <c r="G40" s="49">
        <f t="shared" si="0"/>
        <v>0</v>
      </c>
      <c r="H40" s="52">
        <f t="shared" si="1"/>
        <v>0</v>
      </c>
    </row>
    <row r="41" spans="1:8" ht="36">
      <c r="A41" s="49">
        <v>36</v>
      </c>
      <c r="B41" s="50" t="s">
        <v>78</v>
      </c>
      <c r="C41" s="49" t="s">
        <v>13</v>
      </c>
      <c r="D41" s="51">
        <v>1</v>
      </c>
      <c r="E41" s="49"/>
      <c r="F41" s="49"/>
      <c r="G41" s="49">
        <f t="shared" si="0"/>
        <v>0</v>
      </c>
      <c r="H41" s="52">
        <f t="shared" si="1"/>
        <v>0</v>
      </c>
    </row>
    <row r="42" spans="1:8" ht="60">
      <c r="A42" s="49">
        <v>37</v>
      </c>
      <c r="B42" s="50" t="s">
        <v>79</v>
      </c>
      <c r="C42" s="49" t="s">
        <v>13</v>
      </c>
      <c r="D42" s="51">
        <v>3</v>
      </c>
      <c r="E42" s="49"/>
      <c r="F42" s="49"/>
      <c r="G42" s="49">
        <f t="shared" si="0"/>
        <v>0</v>
      </c>
      <c r="H42" s="52">
        <f t="shared" si="1"/>
        <v>0</v>
      </c>
    </row>
    <row r="43" spans="1:8" ht="48">
      <c r="A43" s="49">
        <v>38</v>
      </c>
      <c r="B43" s="50" t="s">
        <v>80</v>
      </c>
      <c r="C43" s="49" t="s">
        <v>13</v>
      </c>
      <c r="D43" s="51">
        <v>5</v>
      </c>
      <c r="E43" s="49"/>
      <c r="F43" s="49"/>
      <c r="G43" s="49">
        <f t="shared" si="0"/>
        <v>0</v>
      </c>
      <c r="H43" s="52">
        <f t="shared" si="1"/>
        <v>0</v>
      </c>
    </row>
    <row r="44" spans="1:8" ht="48">
      <c r="A44" s="49">
        <v>39</v>
      </c>
      <c r="B44" s="50" t="s">
        <v>81</v>
      </c>
      <c r="C44" s="49" t="s">
        <v>13</v>
      </c>
      <c r="D44" s="51">
        <v>2</v>
      </c>
      <c r="E44" s="49"/>
      <c r="F44" s="49"/>
      <c r="G44" s="49">
        <f t="shared" si="0"/>
        <v>0</v>
      </c>
      <c r="H44" s="52">
        <f t="shared" si="1"/>
        <v>0</v>
      </c>
    </row>
    <row r="45" spans="1:8" ht="48">
      <c r="A45" s="49">
        <v>40</v>
      </c>
      <c r="B45" s="50" t="s">
        <v>82</v>
      </c>
      <c r="C45" s="49" t="s">
        <v>13</v>
      </c>
      <c r="D45" s="51">
        <v>1</v>
      </c>
      <c r="E45" s="49"/>
      <c r="F45" s="49"/>
      <c r="G45" s="49">
        <f t="shared" si="0"/>
        <v>0</v>
      </c>
      <c r="H45" s="52">
        <f t="shared" si="1"/>
        <v>0</v>
      </c>
    </row>
    <row r="46" spans="1:8" ht="60">
      <c r="A46" s="49">
        <v>41</v>
      </c>
      <c r="B46" s="50" t="s">
        <v>83</v>
      </c>
      <c r="C46" s="49" t="s">
        <v>13</v>
      </c>
      <c r="D46" s="51">
        <v>6</v>
      </c>
      <c r="E46" s="49"/>
      <c r="F46" s="49"/>
      <c r="G46" s="49">
        <f t="shared" si="0"/>
        <v>0</v>
      </c>
      <c r="H46" s="52">
        <f t="shared" si="1"/>
        <v>0</v>
      </c>
    </row>
    <row r="47" spans="1:8" ht="36">
      <c r="A47" s="49">
        <v>42</v>
      </c>
      <c r="B47" s="50" t="s">
        <v>84</v>
      </c>
      <c r="C47" s="49" t="s">
        <v>13</v>
      </c>
      <c r="D47" s="51">
        <v>2</v>
      </c>
      <c r="E47" s="49"/>
      <c r="F47" s="49"/>
      <c r="G47" s="49">
        <f t="shared" si="0"/>
        <v>0</v>
      </c>
      <c r="H47" s="52">
        <f t="shared" si="1"/>
        <v>0</v>
      </c>
    </row>
    <row r="48" spans="1:8" ht="24">
      <c r="A48" s="49">
        <v>43</v>
      </c>
      <c r="B48" s="50" t="s">
        <v>85</v>
      </c>
      <c r="C48" s="49" t="s">
        <v>13</v>
      </c>
      <c r="D48" s="51">
        <v>1</v>
      </c>
      <c r="E48" s="49"/>
      <c r="F48" s="49"/>
      <c r="G48" s="49">
        <f t="shared" si="0"/>
        <v>0</v>
      </c>
      <c r="H48" s="52">
        <f t="shared" si="1"/>
        <v>0</v>
      </c>
    </row>
    <row r="49" spans="1:8" ht="24">
      <c r="A49" s="49">
        <v>44</v>
      </c>
      <c r="B49" s="50" t="s">
        <v>86</v>
      </c>
      <c r="C49" s="49" t="s">
        <v>13</v>
      </c>
      <c r="D49" s="51">
        <v>1</v>
      </c>
      <c r="E49" s="49"/>
      <c r="F49" s="49"/>
      <c r="G49" s="49">
        <f t="shared" si="0"/>
        <v>0</v>
      </c>
      <c r="H49" s="52">
        <f t="shared" si="1"/>
        <v>0</v>
      </c>
    </row>
    <row r="50" spans="1:8" ht="36">
      <c r="A50" s="49">
        <v>45</v>
      </c>
      <c r="B50" s="50" t="s">
        <v>87</v>
      </c>
      <c r="C50" s="49" t="s">
        <v>13</v>
      </c>
      <c r="D50" s="51">
        <v>1</v>
      </c>
      <c r="E50" s="49"/>
      <c r="F50" s="49"/>
      <c r="G50" s="49">
        <f t="shared" si="0"/>
        <v>0</v>
      </c>
      <c r="H50" s="52">
        <f t="shared" si="1"/>
        <v>0</v>
      </c>
    </row>
    <row r="51" spans="1:8" ht="36">
      <c r="A51" s="49">
        <v>46</v>
      </c>
      <c r="B51" s="50" t="s">
        <v>88</v>
      </c>
      <c r="C51" s="49" t="s">
        <v>13</v>
      </c>
      <c r="D51" s="51">
        <v>1</v>
      </c>
      <c r="E51" s="49"/>
      <c r="F51" s="49"/>
      <c r="G51" s="49">
        <f t="shared" si="0"/>
        <v>0</v>
      </c>
      <c r="H51" s="52">
        <f t="shared" si="1"/>
        <v>0</v>
      </c>
    </row>
    <row r="52" spans="1:8" ht="36">
      <c r="A52" s="49">
        <v>47</v>
      </c>
      <c r="B52" s="50" t="s">
        <v>89</v>
      </c>
      <c r="C52" s="49" t="s">
        <v>13</v>
      </c>
      <c r="D52" s="51">
        <v>5</v>
      </c>
      <c r="E52" s="49"/>
      <c r="F52" s="49"/>
      <c r="G52" s="49">
        <f t="shared" si="0"/>
        <v>0</v>
      </c>
      <c r="H52" s="52">
        <f t="shared" si="1"/>
        <v>0</v>
      </c>
    </row>
    <row r="53" spans="1:8" ht="24">
      <c r="A53" s="49">
        <v>48</v>
      </c>
      <c r="B53" s="50" t="s">
        <v>90</v>
      </c>
      <c r="C53" s="49" t="s">
        <v>11</v>
      </c>
      <c r="D53" s="51">
        <v>28.8</v>
      </c>
      <c r="E53" s="49"/>
      <c r="F53" s="49"/>
      <c r="G53" s="49">
        <f t="shared" si="0"/>
        <v>0</v>
      </c>
      <c r="H53" s="52">
        <f t="shared" si="1"/>
        <v>0</v>
      </c>
    </row>
    <row r="54" spans="1:8" ht="48">
      <c r="A54" s="49">
        <v>49</v>
      </c>
      <c r="B54" s="50" t="s">
        <v>91</v>
      </c>
      <c r="C54" s="49" t="s">
        <v>13</v>
      </c>
      <c r="D54" s="51">
        <v>1</v>
      </c>
      <c r="E54" s="49"/>
      <c r="F54" s="49"/>
      <c r="G54" s="49">
        <f t="shared" si="0"/>
        <v>0</v>
      </c>
      <c r="H54" s="52">
        <f t="shared" si="1"/>
        <v>0</v>
      </c>
    </row>
    <row r="55" spans="1:8" ht="48">
      <c r="A55" s="49">
        <v>50</v>
      </c>
      <c r="B55" s="50" t="s">
        <v>92</v>
      </c>
      <c r="C55" s="49" t="s">
        <v>31</v>
      </c>
      <c r="D55" s="51">
        <v>4</v>
      </c>
      <c r="E55" s="49"/>
      <c r="F55" s="49"/>
      <c r="G55" s="49">
        <f t="shared" si="0"/>
        <v>0</v>
      </c>
      <c r="H55" s="52">
        <f t="shared" si="1"/>
        <v>0</v>
      </c>
    </row>
    <row r="56" spans="1:8" ht="48">
      <c r="A56" s="49">
        <v>51</v>
      </c>
      <c r="B56" s="50" t="s">
        <v>93</v>
      </c>
      <c r="C56" s="49" t="s">
        <v>31</v>
      </c>
      <c r="D56" s="51">
        <v>2</v>
      </c>
      <c r="E56" s="49"/>
      <c r="F56" s="49"/>
      <c r="G56" s="49">
        <f t="shared" si="0"/>
        <v>0</v>
      </c>
      <c r="H56" s="52">
        <f t="shared" si="1"/>
        <v>0</v>
      </c>
    </row>
    <row r="57" spans="1:8" ht="24">
      <c r="A57" s="49">
        <v>52</v>
      </c>
      <c r="B57" s="50" t="s">
        <v>94</v>
      </c>
      <c r="C57" s="49" t="s">
        <v>13</v>
      </c>
      <c r="D57" s="51">
        <v>2</v>
      </c>
      <c r="E57" s="49"/>
      <c r="F57" s="49"/>
      <c r="G57" s="49">
        <f t="shared" si="0"/>
        <v>0</v>
      </c>
      <c r="H57" s="52">
        <f t="shared" si="1"/>
        <v>0</v>
      </c>
    </row>
    <row r="58" spans="1:8" ht="36">
      <c r="A58" s="49">
        <v>53</v>
      </c>
      <c r="B58" s="50" t="s">
        <v>95</v>
      </c>
      <c r="C58" s="49" t="s">
        <v>11</v>
      </c>
      <c r="D58" s="51">
        <v>1</v>
      </c>
      <c r="E58" s="49"/>
      <c r="F58" s="49"/>
      <c r="G58" s="49">
        <f t="shared" si="0"/>
        <v>0</v>
      </c>
      <c r="H58" s="52">
        <f t="shared" si="1"/>
        <v>0</v>
      </c>
    </row>
    <row r="59" spans="1:8" ht="36">
      <c r="A59" s="49">
        <v>54</v>
      </c>
      <c r="B59" s="50" t="s">
        <v>96</v>
      </c>
      <c r="C59" s="49" t="s">
        <v>11</v>
      </c>
      <c r="D59" s="51">
        <v>1</v>
      </c>
      <c r="E59" s="49"/>
      <c r="F59" s="49"/>
      <c r="G59" s="49">
        <f t="shared" si="0"/>
        <v>0</v>
      </c>
      <c r="H59" s="52">
        <f t="shared" si="1"/>
        <v>0</v>
      </c>
    </row>
    <row r="60" spans="1:8" ht="48">
      <c r="A60" s="49">
        <v>55</v>
      </c>
      <c r="B60" s="50" t="s">
        <v>97</v>
      </c>
      <c r="C60" s="49" t="s">
        <v>11</v>
      </c>
      <c r="D60" s="51">
        <v>1</v>
      </c>
      <c r="E60" s="49"/>
      <c r="F60" s="49"/>
      <c r="G60" s="49">
        <f t="shared" si="0"/>
        <v>0</v>
      </c>
      <c r="H60" s="52">
        <f t="shared" si="1"/>
        <v>0</v>
      </c>
    </row>
    <row r="61" spans="1:8" ht="48">
      <c r="A61" s="49">
        <v>56</v>
      </c>
      <c r="B61" s="50" t="s">
        <v>98</v>
      </c>
      <c r="C61" s="49" t="s">
        <v>11</v>
      </c>
      <c r="D61" s="51">
        <v>1</v>
      </c>
      <c r="E61" s="49"/>
      <c r="F61" s="49"/>
      <c r="G61" s="49">
        <f t="shared" si="0"/>
        <v>0</v>
      </c>
      <c r="H61" s="52">
        <f t="shared" si="1"/>
        <v>0</v>
      </c>
    </row>
    <row r="62" spans="1:8" ht="36">
      <c r="A62" s="49">
        <v>57</v>
      </c>
      <c r="B62" s="50" t="s">
        <v>35</v>
      </c>
      <c r="C62" s="49" t="s">
        <v>11</v>
      </c>
      <c r="D62" s="51">
        <v>298.3</v>
      </c>
      <c r="E62" s="49"/>
      <c r="F62" s="49"/>
      <c r="G62" s="49">
        <f t="shared" si="0"/>
        <v>0</v>
      </c>
      <c r="H62" s="52">
        <f t="shared" si="1"/>
        <v>0</v>
      </c>
    </row>
    <row r="63" spans="1:8" ht="36">
      <c r="A63" s="49">
        <v>58</v>
      </c>
      <c r="B63" s="50" t="s">
        <v>99</v>
      </c>
      <c r="C63" s="49" t="s">
        <v>11</v>
      </c>
      <c r="D63" s="51">
        <v>540</v>
      </c>
      <c r="E63" s="49"/>
      <c r="F63" s="49"/>
      <c r="G63" s="49">
        <f t="shared" si="0"/>
        <v>0</v>
      </c>
      <c r="H63" s="52">
        <f t="shared" si="1"/>
        <v>0</v>
      </c>
    </row>
    <row r="64" spans="1:8" ht="36">
      <c r="A64" s="49">
        <v>59</v>
      </c>
      <c r="B64" s="50" t="s">
        <v>100</v>
      </c>
      <c r="C64" s="49" t="s">
        <v>13</v>
      </c>
      <c r="D64" s="51">
        <v>16</v>
      </c>
      <c r="E64" s="49"/>
      <c r="F64" s="49"/>
      <c r="G64" s="49">
        <f t="shared" si="0"/>
        <v>0</v>
      </c>
      <c r="H64" s="52">
        <f t="shared" si="1"/>
        <v>0</v>
      </c>
    </row>
    <row r="65" spans="1:8">
      <c r="A65" s="49">
        <v>60</v>
      </c>
      <c r="B65" s="50" t="s">
        <v>101</v>
      </c>
      <c r="C65" s="49" t="s">
        <v>13</v>
      </c>
      <c r="D65" s="51">
        <v>12</v>
      </c>
      <c r="E65" s="49"/>
      <c r="F65" s="49"/>
      <c r="G65" s="49">
        <f t="shared" si="0"/>
        <v>0</v>
      </c>
      <c r="H65" s="52">
        <f t="shared" si="1"/>
        <v>0</v>
      </c>
    </row>
    <row r="66" spans="1:8" ht="24">
      <c r="A66" s="49">
        <v>61</v>
      </c>
      <c r="B66" s="50" t="s">
        <v>102</v>
      </c>
      <c r="C66" s="49" t="s">
        <v>13</v>
      </c>
      <c r="D66" s="51">
        <v>18</v>
      </c>
      <c r="E66" s="49"/>
      <c r="F66" s="49"/>
      <c r="G66" s="49">
        <f t="shared" si="0"/>
        <v>0</v>
      </c>
      <c r="H66" s="52">
        <f t="shared" si="1"/>
        <v>0</v>
      </c>
    </row>
    <row r="67" spans="1:8">
      <c r="A67" s="49">
        <v>62</v>
      </c>
      <c r="B67" s="50" t="s">
        <v>103</v>
      </c>
      <c r="C67" s="49" t="s">
        <v>31</v>
      </c>
      <c r="D67" s="51">
        <v>36</v>
      </c>
      <c r="E67" s="49"/>
      <c r="F67" s="49"/>
      <c r="G67" s="49">
        <f t="shared" si="0"/>
        <v>0</v>
      </c>
      <c r="H67" s="52">
        <f t="shared" si="1"/>
        <v>0</v>
      </c>
    </row>
    <row r="68" spans="1:8">
      <c r="A68" s="49">
        <v>63</v>
      </c>
      <c r="B68" s="53" t="s">
        <v>104</v>
      </c>
      <c r="C68" s="49" t="s">
        <v>31</v>
      </c>
      <c r="D68" s="51">
        <v>60</v>
      </c>
      <c r="E68" s="49"/>
      <c r="F68" s="49"/>
      <c r="G68" s="49">
        <f t="shared" si="0"/>
        <v>0</v>
      </c>
      <c r="H68" s="52">
        <f t="shared" si="1"/>
        <v>0</v>
      </c>
    </row>
    <row r="69" spans="1:8">
      <c r="A69" s="49">
        <v>64</v>
      </c>
      <c r="B69" s="50" t="s">
        <v>105</v>
      </c>
      <c r="C69" s="49" t="s">
        <v>9</v>
      </c>
      <c r="D69" s="51">
        <v>1</v>
      </c>
      <c r="E69" s="49"/>
      <c r="F69" s="49"/>
      <c r="G69" s="49">
        <f t="shared" si="0"/>
        <v>0</v>
      </c>
      <c r="H69" s="52">
        <f t="shared" si="1"/>
        <v>0</v>
      </c>
    </row>
    <row r="70" spans="1:8" ht="72">
      <c r="A70" s="49">
        <v>65</v>
      </c>
      <c r="B70" s="50" t="s">
        <v>106</v>
      </c>
      <c r="C70" s="49" t="s">
        <v>31</v>
      </c>
      <c r="D70" s="51">
        <v>24</v>
      </c>
      <c r="E70" s="49"/>
      <c r="F70" s="49"/>
      <c r="G70" s="49">
        <f t="shared" si="0"/>
        <v>0</v>
      </c>
      <c r="H70" s="52">
        <f t="shared" si="1"/>
        <v>0</v>
      </c>
    </row>
    <row r="71" spans="1:8" ht="72">
      <c r="A71" s="49">
        <v>66</v>
      </c>
      <c r="B71" s="50" t="s">
        <v>107</v>
      </c>
      <c r="C71" s="49" t="s">
        <v>31</v>
      </c>
      <c r="D71" s="51">
        <v>36</v>
      </c>
      <c r="E71" s="49"/>
      <c r="F71" s="49"/>
      <c r="G71" s="49">
        <f t="shared" ref="G71:G134" si="2">D71*E71</f>
        <v>0</v>
      </c>
      <c r="H71" s="52">
        <f t="shared" ref="H71:H134" si="3">D71*F71</f>
        <v>0</v>
      </c>
    </row>
    <row r="72" spans="1:8" ht="36">
      <c r="A72" s="49">
        <v>67</v>
      </c>
      <c r="B72" s="50" t="s">
        <v>108</v>
      </c>
      <c r="C72" s="49" t="s">
        <v>13</v>
      </c>
      <c r="D72" s="51">
        <v>12</v>
      </c>
      <c r="E72" s="49"/>
      <c r="F72" s="49"/>
      <c r="G72" s="49">
        <f t="shared" si="2"/>
        <v>0</v>
      </c>
      <c r="H72" s="52">
        <f t="shared" si="3"/>
        <v>0</v>
      </c>
    </row>
    <row r="73" spans="1:8" ht="36">
      <c r="A73" s="49">
        <v>68</v>
      </c>
      <c r="B73" s="50" t="s">
        <v>109</v>
      </c>
      <c r="C73" s="49" t="s">
        <v>31</v>
      </c>
      <c r="D73" s="51">
        <v>12</v>
      </c>
      <c r="E73" s="49"/>
      <c r="F73" s="49"/>
      <c r="G73" s="49">
        <f t="shared" si="2"/>
        <v>0</v>
      </c>
      <c r="H73" s="52">
        <f t="shared" si="3"/>
        <v>0</v>
      </c>
    </row>
    <row r="74" spans="1:8" ht="36">
      <c r="A74" s="49">
        <v>69</v>
      </c>
      <c r="B74" s="50" t="s">
        <v>110</v>
      </c>
      <c r="C74" s="49" t="s">
        <v>31</v>
      </c>
      <c r="D74" s="51">
        <v>12</v>
      </c>
      <c r="E74" s="49"/>
      <c r="F74" s="49"/>
      <c r="G74" s="49">
        <f t="shared" si="2"/>
        <v>0</v>
      </c>
      <c r="H74" s="52">
        <f t="shared" si="3"/>
        <v>0</v>
      </c>
    </row>
    <row r="75" spans="1:8" ht="36">
      <c r="A75" s="49">
        <v>70</v>
      </c>
      <c r="B75" s="50" t="s">
        <v>111</v>
      </c>
      <c r="C75" s="49" t="s">
        <v>31</v>
      </c>
      <c r="D75" s="51">
        <v>24</v>
      </c>
      <c r="E75" s="49"/>
      <c r="F75" s="49"/>
      <c r="G75" s="49">
        <f t="shared" si="2"/>
        <v>0</v>
      </c>
      <c r="H75" s="52">
        <f t="shared" si="3"/>
        <v>0</v>
      </c>
    </row>
    <row r="76" spans="1:8" ht="36">
      <c r="A76" s="49">
        <v>71</v>
      </c>
      <c r="B76" s="50" t="s">
        <v>112</v>
      </c>
      <c r="C76" s="49" t="s">
        <v>31</v>
      </c>
      <c r="D76" s="51">
        <v>18</v>
      </c>
      <c r="E76" s="49"/>
      <c r="F76" s="49"/>
      <c r="G76" s="49">
        <f t="shared" si="2"/>
        <v>0</v>
      </c>
      <c r="H76" s="52">
        <f t="shared" si="3"/>
        <v>0</v>
      </c>
    </row>
    <row r="77" spans="1:8" ht="48">
      <c r="A77" s="49">
        <v>72</v>
      </c>
      <c r="B77" s="50" t="s">
        <v>113</v>
      </c>
      <c r="C77" s="49" t="s">
        <v>31</v>
      </c>
      <c r="D77" s="51">
        <v>18</v>
      </c>
      <c r="E77" s="49"/>
      <c r="F77" s="49"/>
      <c r="G77" s="49">
        <f t="shared" si="2"/>
        <v>0</v>
      </c>
      <c r="H77" s="52">
        <f t="shared" si="3"/>
        <v>0</v>
      </c>
    </row>
    <row r="78" spans="1:8" ht="24">
      <c r="A78" s="49">
        <v>73</v>
      </c>
      <c r="B78" s="50" t="s">
        <v>114</v>
      </c>
      <c r="C78" s="49" t="s">
        <v>13</v>
      </c>
      <c r="D78" s="51">
        <v>12</v>
      </c>
      <c r="E78" s="49"/>
      <c r="F78" s="49"/>
      <c r="G78" s="49">
        <f t="shared" si="2"/>
        <v>0</v>
      </c>
      <c r="H78" s="52">
        <f t="shared" si="3"/>
        <v>0</v>
      </c>
    </row>
    <row r="79" spans="1:8" ht="48">
      <c r="A79" s="49">
        <v>74</v>
      </c>
      <c r="B79" s="50" t="s">
        <v>115</v>
      </c>
      <c r="C79" s="49" t="s">
        <v>13</v>
      </c>
      <c r="D79" s="51">
        <v>1</v>
      </c>
      <c r="E79" s="49"/>
      <c r="F79" s="49"/>
      <c r="G79" s="49">
        <f t="shared" si="2"/>
        <v>0</v>
      </c>
      <c r="H79" s="52">
        <f t="shared" si="3"/>
        <v>0</v>
      </c>
    </row>
    <row r="80" spans="1:8" ht="48">
      <c r="A80" s="49">
        <v>75</v>
      </c>
      <c r="B80" s="50" t="s">
        <v>116</v>
      </c>
      <c r="C80" s="49" t="s">
        <v>13</v>
      </c>
      <c r="D80" s="51">
        <v>1</v>
      </c>
      <c r="E80" s="49"/>
      <c r="F80" s="49"/>
      <c r="G80" s="49">
        <f t="shared" si="2"/>
        <v>0</v>
      </c>
      <c r="H80" s="52">
        <f t="shared" si="3"/>
        <v>0</v>
      </c>
    </row>
    <row r="81" spans="1:8" ht="48">
      <c r="A81" s="49">
        <v>76</v>
      </c>
      <c r="B81" s="50" t="s">
        <v>117</v>
      </c>
      <c r="C81" s="49" t="s">
        <v>13</v>
      </c>
      <c r="D81" s="51">
        <v>2</v>
      </c>
      <c r="E81" s="49"/>
      <c r="F81" s="49"/>
      <c r="G81" s="49">
        <f t="shared" si="2"/>
        <v>0</v>
      </c>
      <c r="H81" s="52">
        <f t="shared" si="3"/>
        <v>0</v>
      </c>
    </row>
    <row r="82" spans="1:8" ht="36">
      <c r="A82" s="49">
        <v>77</v>
      </c>
      <c r="B82" s="50" t="s">
        <v>118</v>
      </c>
      <c r="C82" s="49" t="s">
        <v>13</v>
      </c>
      <c r="D82" s="51">
        <v>1</v>
      </c>
      <c r="E82" s="49"/>
      <c r="F82" s="49"/>
      <c r="G82" s="49">
        <f t="shared" si="2"/>
        <v>0</v>
      </c>
      <c r="H82" s="52">
        <f t="shared" si="3"/>
        <v>0</v>
      </c>
    </row>
    <row r="83" spans="1:8" ht="24">
      <c r="A83" s="49">
        <v>78</v>
      </c>
      <c r="B83" s="50" t="s">
        <v>119</v>
      </c>
      <c r="C83" s="49" t="s">
        <v>13</v>
      </c>
      <c r="D83" s="51">
        <v>1</v>
      </c>
      <c r="E83" s="49"/>
      <c r="F83" s="49"/>
      <c r="G83" s="49">
        <f t="shared" si="2"/>
        <v>0</v>
      </c>
      <c r="H83" s="52">
        <f t="shared" si="3"/>
        <v>0</v>
      </c>
    </row>
    <row r="84" spans="1:8" ht="36">
      <c r="A84" s="49">
        <v>79</v>
      </c>
      <c r="B84" s="50" t="s">
        <v>120</v>
      </c>
      <c r="C84" s="49" t="s">
        <v>13</v>
      </c>
      <c r="D84" s="51">
        <v>7</v>
      </c>
      <c r="E84" s="49"/>
      <c r="F84" s="49"/>
      <c r="G84" s="49">
        <f t="shared" si="2"/>
        <v>0</v>
      </c>
      <c r="H84" s="52">
        <f t="shared" si="3"/>
        <v>0</v>
      </c>
    </row>
    <row r="85" spans="1:8" ht="36">
      <c r="A85" s="49">
        <v>80</v>
      </c>
      <c r="B85" s="50" t="s">
        <v>121</v>
      </c>
      <c r="C85" s="49" t="s">
        <v>13</v>
      </c>
      <c r="D85" s="51">
        <v>1</v>
      </c>
      <c r="E85" s="49"/>
      <c r="F85" s="49"/>
      <c r="G85" s="49">
        <f t="shared" si="2"/>
        <v>0</v>
      </c>
      <c r="H85" s="52">
        <f t="shared" si="3"/>
        <v>0</v>
      </c>
    </row>
    <row r="86" spans="1:8" ht="48">
      <c r="A86" s="49">
        <v>81</v>
      </c>
      <c r="B86" s="50" t="s">
        <v>122</v>
      </c>
      <c r="C86" s="49" t="s">
        <v>13</v>
      </c>
      <c r="D86" s="51">
        <v>10</v>
      </c>
      <c r="E86" s="49"/>
      <c r="F86" s="49"/>
      <c r="G86" s="49">
        <f t="shared" si="2"/>
        <v>0</v>
      </c>
      <c r="H86" s="52">
        <f t="shared" si="3"/>
        <v>0</v>
      </c>
    </row>
    <row r="87" spans="1:8" ht="36">
      <c r="A87" s="49">
        <v>82</v>
      </c>
      <c r="B87" s="50" t="s">
        <v>123</v>
      </c>
      <c r="C87" s="49" t="s">
        <v>13</v>
      </c>
      <c r="D87" s="51">
        <v>2</v>
      </c>
      <c r="E87" s="49"/>
      <c r="F87" s="49"/>
      <c r="G87" s="49">
        <f t="shared" si="2"/>
        <v>0</v>
      </c>
      <c r="H87" s="52">
        <f t="shared" si="3"/>
        <v>0</v>
      </c>
    </row>
    <row r="88" spans="1:8" ht="36">
      <c r="A88" s="49">
        <v>83</v>
      </c>
      <c r="B88" s="50" t="s">
        <v>124</v>
      </c>
      <c r="C88" s="49" t="s">
        <v>13</v>
      </c>
      <c r="D88" s="51">
        <v>4</v>
      </c>
      <c r="E88" s="49"/>
      <c r="F88" s="49"/>
      <c r="G88" s="49">
        <f t="shared" si="2"/>
        <v>0</v>
      </c>
      <c r="H88" s="52">
        <f t="shared" si="3"/>
        <v>0</v>
      </c>
    </row>
    <row r="89" spans="1:8" ht="24">
      <c r="A89" s="49">
        <v>84</v>
      </c>
      <c r="B89" s="50" t="s">
        <v>125</v>
      </c>
      <c r="C89" s="49" t="s">
        <v>13</v>
      </c>
      <c r="D89" s="51">
        <v>4</v>
      </c>
      <c r="E89" s="49"/>
      <c r="F89" s="49"/>
      <c r="G89" s="49">
        <f t="shared" si="2"/>
        <v>0</v>
      </c>
      <c r="H89" s="52">
        <f t="shared" si="3"/>
        <v>0</v>
      </c>
    </row>
    <row r="90" spans="1:8" ht="24">
      <c r="A90" s="49">
        <v>85</v>
      </c>
      <c r="B90" s="50" t="s">
        <v>126</v>
      </c>
      <c r="C90" s="49" t="s">
        <v>13</v>
      </c>
      <c r="D90" s="51">
        <v>1</v>
      </c>
      <c r="E90" s="49"/>
      <c r="F90" s="49"/>
      <c r="G90" s="49">
        <f t="shared" si="2"/>
        <v>0</v>
      </c>
      <c r="H90" s="52">
        <f t="shared" si="3"/>
        <v>0</v>
      </c>
    </row>
    <row r="91" spans="1:8" ht="36">
      <c r="A91" s="49">
        <v>86</v>
      </c>
      <c r="B91" s="50" t="s">
        <v>127</v>
      </c>
      <c r="C91" s="49" t="s">
        <v>13</v>
      </c>
      <c r="D91" s="51">
        <v>1</v>
      </c>
      <c r="E91" s="49"/>
      <c r="F91" s="49"/>
      <c r="G91" s="49">
        <f t="shared" si="2"/>
        <v>0</v>
      </c>
      <c r="H91" s="52">
        <f t="shared" si="3"/>
        <v>0</v>
      </c>
    </row>
    <row r="92" spans="1:8" ht="24">
      <c r="A92" s="49">
        <v>87</v>
      </c>
      <c r="B92" s="50" t="s">
        <v>128</v>
      </c>
      <c r="C92" s="49" t="s">
        <v>13</v>
      </c>
      <c r="D92" s="51">
        <v>1</v>
      </c>
      <c r="E92" s="49"/>
      <c r="F92" s="49"/>
      <c r="G92" s="49">
        <f t="shared" si="2"/>
        <v>0</v>
      </c>
      <c r="H92" s="52">
        <f t="shared" si="3"/>
        <v>0</v>
      </c>
    </row>
    <row r="93" spans="1:8" ht="36">
      <c r="A93" s="49">
        <v>88</v>
      </c>
      <c r="B93" s="50" t="s">
        <v>129</v>
      </c>
      <c r="C93" s="49" t="s">
        <v>13</v>
      </c>
      <c r="D93" s="51">
        <v>9</v>
      </c>
      <c r="E93" s="49"/>
      <c r="F93" s="49"/>
      <c r="G93" s="49">
        <f t="shared" si="2"/>
        <v>0</v>
      </c>
      <c r="H93" s="52">
        <f t="shared" si="3"/>
        <v>0</v>
      </c>
    </row>
    <row r="94" spans="1:8" ht="24">
      <c r="A94" s="49">
        <v>89</v>
      </c>
      <c r="B94" s="50" t="s">
        <v>130</v>
      </c>
      <c r="C94" s="49" t="s">
        <v>13</v>
      </c>
      <c r="D94" s="51">
        <v>11</v>
      </c>
      <c r="E94" s="49"/>
      <c r="F94" s="49"/>
      <c r="G94" s="49">
        <f t="shared" si="2"/>
        <v>0</v>
      </c>
      <c r="H94" s="52">
        <f t="shared" si="3"/>
        <v>0</v>
      </c>
    </row>
    <row r="95" spans="1:8" ht="36">
      <c r="A95" s="49">
        <v>90</v>
      </c>
      <c r="B95" s="50" t="s">
        <v>131</v>
      </c>
      <c r="C95" s="49" t="s">
        <v>13</v>
      </c>
      <c r="D95" s="51">
        <v>9</v>
      </c>
      <c r="E95" s="49"/>
      <c r="F95" s="49"/>
      <c r="G95" s="49">
        <f t="shared" si="2"/>
        <v>0</v>
      </c>
      <c r="H95" s="52">
        <f t="shared" si="3"/>
        <v>0</v>
      </c>
    </row>
    <row r="96" spans="1:8">
      <c r="A96" s="49">
        <v>91</v>
      </c>
      <c r="B96" s="50" t="s">
        <v>132</v>
      </c>
      <c r="C96" s="49" t="s">
        <v>13</v>
      </c>
      <c r="D96" s="51">
        <v>8</v>
      </c>
      <c r="E96" s="49"/>
      <c r="F96" s="49"/>
      <c r="G96" s="49">
        <f t="shared" si="2"/>
        <v>0</v>
      </c>
      <c r="H96" s="52">
        <f t="shared" si="3"/>
        <v>0</v>
      </c>
    </row>
    <row r="97" spans="1:8">
      <c r="A97" s="49">
        <v>92</v>
      </c>
      <c r="B97" s="50" t="s">
        <v>133</v>
      </c>
      <c r="C97" s="49" t="s">
        <v>13</v>
      </c>
      <c r="D97" s="51">
        <v>1</v>
      </c>
      <c r="E97" s="49"/>
      <c r="F97" s="49"/>
      <c r="G97" s="49">
        <f t="shared" si="2"/>
        <v>0</v>
      </c>
      <c r="H97" s="52">
        <f t="shared" si="3"/>
        <v>0</v>
      </c>
    </row>
    <row r="98" spans="1:8" ht="24">
      <c r="A98" s="49">
        <v>93</v>
      </c>
      <c r="B98" s="50" t="s">
        <v>134</v>
      </c>
      <c r="C98" s="49" t="s">
        <v>13</v>
      </c>
      <c r="D98" s="51">
        <v>1</v>
      </c>
      <c r="E98" s="49"/>
      <c r="F98" s="49"/>
      <c r="G98" s="49">
        <f t="shared" si="2"/>
        <v>0</v>
      </c>
      <c r="H98" s="52">
        <f t="shared" si="3"/>
        <v>0</v>
      </c>
    </row>
    <row r="99" spans="1:8" ht="36">
      <c r="A99" s="49">
        <v>94</v>
      </c>
      <c r="B99" s="50" t="s">
        <v>135</v>
      </c>
      <c r="C99" s="49" t="s">
        <v>13</v>
      </c>
      <c r="D99" s="51">
        <v>1</v>
      </c>
      <c r="E99" s="49"/>
      <c r="F99" s="49"/>
      <c r="G99" s="49">
        <f t="shared" si="2"/>
        <v>0</v>
      </c>
      <c r="H99" s="52">
        <f t="shared" si="3"/>
        <v>0</v>
      </c>
    </row>
    <row r="100" spans="1:8">
      <c r="A100" s="49">
        <v>95</v>
      </c>
      <c r="B100" s="50" t="s">
        <v>136</v>
      </c>
      <c r="C100" s="49" t="s">
        <v>13</v>
      </c>
      <c r="D100" s="51">
        <v>1</v>
      </c>
      <c r="E100" s="49"/>
      <c r="F100" s="49"/>
      <c r="G100" s="49">
        <f t="shared" si="2"/>
        <v>0</v>
      </c>
      <c r="H100" s="52">
        <f t="shared" si="3"/>
        <v>0</v>
      </c>
    </row>
    <row r="101" spans="1:8" s="55" customFormat="1">
      <c r="A101" s="49">
        <v>96</v>
      </c>
      <c r="B101" s="54" t="s">
        <v>101</v>
      </c>
      <c r="C101" s="49" t="s">
        <v>13</v>
      </c>
      <c r="D101" s="51">
        <v>12</v>
      </c>
      <c r="E101" s="49"/>
      <c r="F101" s="49"/>
      <c r="G101" s="49">
        <f t="shared" si="2"/>
        <v>0</v>
      </c>
      <c r="H101" s="52">
        <f t="shared" si="3"/>
        <v>0</v>
      </c>
    </row>
    <row r="102" spans="1:8" ht="24">
      <c r="A102" s="49">
        <v>97</v>
      </c>
      <c r="B102" s="50" t="s">
        <v>102</v>
      </c>
      <c r="C102" s="49" t="s">
        <v>13</v>
      </c>
      <c r="D102" s="51">
        <v>12</v>
      </c>
      <c r="E102" s="49"/>
      <c r="F102" s="49"/>
      <c r="G102" s="49">
        <f t="shared" si="2"/>
        <v>0</v>
      </c>
      <c r="H102" s="52">
        <f t="shared" si="3"/>
        <v>0</v>
      </c>
    </row>
    <row r="103" spans="1:8" ht="36">
      <c r="A103" s="49">
        <v>98</v>
      </c>
      <c r="B103" s="50" t="s">
        <v>137</v>
      </c>
      <c r="C103" s="49" t="s">
        <v>31</v>
      </c>
      <c r="D103" s="51">
        <v>54</v>
      </c>
      <c r="E103" s="49"/>
      <c r="F103" s="49"/>
      <c r="G103" s="49">
        <f t="shared" si="2"/>
        <v>0</v>
      </c>
      <c r="H103" s="52">
        <f>D103*F103</f>
        <v>0</v>
      </c>
    </row>
    <row r="104" spans="1:8" ht="36">
      <c r="A104" s="49">
        <v>99</v>
      </c>
      <c r="B104" s="50" t="s">
        <v>138</v>
      </c>
      <c r="C104" s="49" t="s">
        <v>31</v>
      </c>
      <c r="D104" s="51">
        <v>24</v>
      </c>
      <c r="E104" s="49"/>
      <c r="F104" s="49"/>
      <c r="G104" s="49">
        <f t="shared" si="2"/>
        <v>0</v>
      </c>
      <c r="H104" s="52">
        <f t="shared" si="3"/>
        <v>0</v>
      </c>
    </row>
    <row r="105" spans="1:8" ht="60">
      <c r="A105" s="49">
        <v>100</v>
      </c>
      <c r="B105" s="50" t="s">
        <v>139</v>
      </c>
      <c r="C105" s="49" t="s">
        <v>31</v>
      </c>
      <c r="D105" s="51">
        <v>18</v>
      </c>
      <c r="E105" s="49"/>
      <c r="F105" s="49"/>
      <c r="G105" s="49">
        <f t="shared" si="2"/>
        <v>0</v>
      </c>
      <c r="H105" s="52">
        <f t="shared" si="3"/>
        <v>0</v>
      </c>
    </row>
    <row r="106" spans="1:8" ht="60">
      <c r="A106" s="49">
        <v>101</v>
      </c>
      <c r="B106" s="50" t="s">
        <v>140</v>
      </c>
      <c r="C106" s="49" t="s">
        <v>31</v>
      </c>
      <c r="D106" s="51">
        <v>36</v>
      </c>
      <c r="E106" s="49"/>
      <c r="F106" s="49"/>
      <c r="G106" s="49">
        <f t="shared" si="2"/>
        <v>0</v>
      </c>
      <c r="H106" s="52">
        <f t="shared" si="3"/>
        <v>0</v>
      </c>
    </row>
    <row r="107" spans="1:8" ht="48">
      <c r="A107" s="49">
        <v>102</v>
      </c>
      <c r="B107" s="50" t="s">
        <v>141</v>
      </c>
      <c r="C107" s="49" t="s">
        <v>13</v>
      </c>
      <c r="D107" s="51">
        <v>10</v>
      </c>
      <c r="E107" s="49"/>
      <c r="F107" s="49"/>
      <c r="G107" s="49">
        <f t="shared" si="2"/>
        <v>0</v>
      </c>
      <c r="H107" s="52">
        <f t="shared" si="3"/>
        <v>0</v>
      </c>
    </row>
    <row r="108" spans="1:8" ht="48">
      <c r="A108" s="49">
        <v>103</v>
      </c>
      <c r="B108" s="50" t="s">
        <v>142</v>
      </c>
      <c r="C108" s="49" t="s">
        <v>13</v>
      </c>
      <c r="D108" s="51">
        <v>4</v>
      </c>
      <c r="E108" s="49"/>
      <c r="F108" s="49"/>
      <c r="G108" s="49">
        <f t="shared" si="2"/>
        <v>0</v>
      </c>
      <c r="H108" s="52">
        <f t="shared" si="3"/>
        <v>0</v>
      </c>
    </row>
    <row r="109" spans="1:8" ht="24">
      <c r="A109" s="49">
        <v>104</v>
      </c>
      <c r="B109" s="50" t="s">
        <v>143</v>
      </c>
      <c r="C109" s="49" t="s">
        <v>13</v>
      </c>
      <c r="D109" s="51">
        <v>2</v>
      </c>
      <c r="E109" s="49"/>
      <c r="F109" s="49"/>
      <c r="G109" s="49">
        <f t="shared" si="2"/>
        <v>0</v>
      </c>
      <c r="H109" s="52">
        <f t="shared" si="3"/>
        <v>0</v>
      </c>
    </row>
    <row r="110" spans="1:8" ht="24">
      <c r="A110" s="49">
        <v>105</v>
      </c>
      <c r="B110" s="50" t="s">
        <v>144</v>
      </c>
      <c r="C110" s="49" t="s">
        <v>13</v>
      </c>
      <c r="D110" s="51">
        <v>6</v>
      </c>
      <c r="E110" s="49"/>
      <c r="F110" s="49"/>
      <c r="G110" s="49">
        <f t="shared" si="2"/>
        <v>0</v>
      </c>
      <c r="H110" s="52">
        <f t="shared" si="3"/>
        <v>0</v>
      </c>
    </row>
    <row r="111" spans="1:8">
      <c r="A111" s="49">
        <v>106</v>
      </c>
      <c r="B111" s="50" t="s">
        <v>145</v>
      </c>
      <c r="C111" s="49" t="s">
        <v>13</v>
      </c>
      <c r="D111" s="51">
        <v>2</v>
      </c>
      <c r="E111" s="49"/>
      <c r="F111" s="49"/>
      <c r="G111" s="49">
        <f t="shared" si="2"/>
        <v>0</v>
      </c>
      <c r="H111" s="52">
        <f t="shared" si="3"/>
        <v>0</v>
      </c>
    </row>
    <row r="112" spans="1:8">
      <c r="A112" s="49">
        <v>107</v>
      </c>
      <c r="B112" s="50" t="s">
        <v>146</v>
      </c>
      <c r="C112" s="49" t="s">
        <v>13</v>
      </c>
      <c r="D112" s="51">
        <v>2</v>
      </c>
      <c r="E112" s="49"/>
      <c r="F112" s="49"/>
      <c r="G112" s="49">
        <f t="shared" si="2"/>
        <v>0</v>
      </c>
      <c r="H112" s="52">
        <f t="shared" si="3"/>
        <v>0</v>
      </c>
    </row>
    <row r="113" spans="1:8">
      <c r="A113" s="49">
        <v>108</v>
      </c>
      <c r="B113" s="50" t="s">
        <v>147</v>
      </c>
      <c r="C113" s="49" t="s">
        <v>13</v>
      </c>
      <c r="D113" s="51">
        <v>2</v>
      </c>
      <c r="E113" s="49"/>
      <c r="F113" s="49"/>
      <c r="G113" s="49">
        <f t="shared" si="2"/>
        <v>0</v>
      </c>
      <c r="H113" s="52">
        <f t="shared" si="3"/>
        <v>0</v>
      </c>
    </row>
    <row r="114" spans="1:8">
      <c r="A114" s="49">
        <v>109</v>
      </c>
      <c r="B114" s="50" t="s">
        <v>148</v>
      </c>
      <c r="C114" s="49" t="s">
        <v>13</v>
      </c>
      <c r="D114" s="51">
        <v>2</v>
      </c>
      <c r="E114" s="49"/>
      <c r="F114" s="49"/>
      <c r="G114" s="49">
        <f t="shared" si="2"/>
        <v>0</v>
      </c>
      <c r="H114" s="52">
        <f t="shared" si="3"/>
        <v>0</v>
      </c>
    </row>
    <row r="115" spans="1:8">
      <c r="A115" s="49">
        <v>110</v>
      </c>
      <c r="B115" s="50" t="s">
        <v>149</v>
      </c>
      <c r="C115" s="49" t="s">
        <v>13</v>
      </c>
      <c r="D115" s="51">
        <v>2</v>
      </c>
      <c r="E115" s="49"/>
      <c r="F115" s="49"/>
      <c r="G115" s="49">
        <f t="shared" si="2"/>
        <v>0</v>
      </c>
      <c r="H115" s="52">
        <f t="shared" si="3"/>
        <v>0</v>
      </c>
    </row>
    <row r="116" spans="1:8" ht="24">
      <c r="A116" s="49">
        <v>111</v>
      </c>
      <c r="B116" s="50" t="s">
        <v>150</v>
      </c>
      <c r="C116" s="49" t="s">
        <v>13</v>
      </c>
      <c r="D116" s="51">
        <v>15</v>
      </c>
      <c r="E116" s="49"/>
      <c r="F116" s="49"/>
      <c r="G116" s="49">
        <f t="shared" si="2"/>
        <v>0</v>
      </c>
      <c r="H116" s="52">
        <f t="shared" si="3"/>
        <v>0</v>
      </c>
    </row>
    <row r="117" spans="1:8" ht="24">
      <c r="A117" s="49">
        <v>112</v>
      </c>
      <c r="B117" s="50" t="s">
        <v>151</v>
      </c>
      <c r="C117" s="49" t="s">
        <v>13</v>
      </c>
      <c r="D117" s="51">
        <v>15</v>
      </c>
      <c r="E117" s="49"/>
      <c r="F117" s="49"/>
      <c r="G117" s="49">
        <f t="shared" si="2"/>
        <v>0</v>
      </c>
      <c r="H117" s="52">
        <f t="shared" si="3"/>
        <v>0</v>
      </c>
    </row>
    <row r="118" spans="1:8">
      <c r="A118" s="49">
        <v>113</v>
      </c>
      <c r="B118" s="50" t="s">
        <v>152</v>
      </c>
      <c r="C118" s="49" t="s">
        <v>13</v>
      </c>
      <c r="D118" s="51">
        <v>15</v>
      </c>
      <c r="E118" s="49"/>
      <c r="F118" s="49"/>
      <c r="G118" s="49">
        <f t="shared" si="2"/>
        <v>0</v>
      </c>
      <c r="H118" s="52">
        <f t="shared" si="3"/>
        <v>0</v>
      </c>
    </row>
    <row r="119" spans="1:8" ht="36">
      <c r="A119" s="49">
        <v>114</v>
      </c>
      <c r="B119" s="50" t="s">
        <v>153</v>
      </c>
      <c r="C119" s="49" t="s">
        <v>13</v>
      </c>
      <c r="D119" s="51">
        <v>2</v>
      </c>
      <c r="E119" s="49"/>
      <c r="F119" s="49"/>
      <c r="G119" s="49">
        <f t="shared" si="2"/>
        <v>0</v>
      </c>
      <c r="H119" s="52">
        <f t="shared" si="3"/>
        <v>0</v>
      </c>
    </row>
    <row r="120" spans="1:8" ht="36">
      <c r="A120" s="49">
        <v>115</v>
      </c>
      <c r="B120" s="50" t="s">
        <v>154</v>
      </c>
      <c r="C120" s="49" t="s">
        <v>13</v>
      </c>
      <c r="D120" s="51">
        <v>4</v>
      </c>
      <c r="E120" s="49"/>
      <c r="F120" s="49"/>
      <c r="G120" s="49">
        <f t="shared" si="2"/>
        <v>0</v>
      </c>
      <c r="H120" s="52">
        <f t="shared" si="3"/>
        <v>0</v>
      </c>
    </row>
    <row r="121" spans="1:8" ht="36">
      <c r="A121" s="49">
        <v>116</v>
      </c>
      <c r="B121" s="50" t="s">
        <v>155</v>
      </c>
      <c r="C121" s="49" t="s">
        <v>13</v>
      </c>
      <c r="D121" s="51">
        <v>2</v>
      </c>
      <c r="E121" s="49"/>
      <c r="F121" s="49"/>
      <c r="G121" s="49">
        <f t="shared" si="2"/>
        <v>0</v>
      </c>
      <c r="H121" s="52">
        <f t="shared" si="3"/>
        <v>0</v>
      </c>
    </row>
    <row r="122" spans="1:8" ht="36">
      <c r="A122" s="49">
        <v>117</v>
      </c>
      <c r="B122" s="50" t="s">
        <v>156</v>
      </c>
      <c r="C122" s="49" t="s">
        <v>13</v>
      </c>
      <c r="D122" s="51">
        <v>5</v>
      </c>
      <c r="E122" s="49"/>
      <c r="F122" s="49"/>
      <c r="G122" s="49">
        <f t="shared" si="2"/>
        <v>0</v>
      </c>
      <c r="H122" s="52">
        <f t="shared" si="3"/>
        <v>0</v>
      </c>
    </row>
    <row r="123" spans="1:8" ht="36">
      <c r="A123" s="49">
        <v>118</v>
      </c>
      <c r="B123" s="50" t="s">
        <v>157</v>
      </c>
      <c r="C123" s="49" t="s">
        <v>13</v>
      </c>
      <c r="D123" s="51">
        <v>1</v>
      </c>
      <c r="E123" s="49"/>
      <c r="F123" s="49"/>
      <c r="G123" s="49">
        <f t="shared" si="2"/>
        <v>0</v>
      </c>
      <c r="H123" s="52">
        <f t="shared" si="3"/>
        <v>0</v>
      </c>
    </row>
    <row r="124" spans="1:8" ht="36">
      <c r="A124" s="49">
        <v>119</v>
      </c>
      <c r="B124" s="50" t="s">
        <v>158</v>
      </c>
      <c r="C124" s="49" t="s">
        <v>13</v>
      </c>
      <c r="D124" s="51">
        <v>1</v>
      </c>
      <c r="E124" s="49"/>
      <c r="F124" s="49"/>
      <c r="G124" s="49">
        <f t="shared" si="2"/>
        <v>0</v>
      </c>
      <c r="H124" s="52">
        <f t="shared" si="3"/>
        <v>0</v>
      </c>
    </row>
    <row r="125" spans="1:8">
      <c r="A125" s="49">
        <v>120</v>
      </c>
      <c r="B125" s="50" t="s">
        <v>159</v>
      </c>
      <c r="C125" s="49" t="s">
        <v>13</v>
      </c>
      <c r="D125" s="51">
        <v>15</v>
      </c>
      <c r="E125" s="49"/>
      <c r="F125" s="49"/>
      <c r="G125" s="49">
        <f t="shared" si="2"/>
        <v>0</v>
      </c>
      <c r="H125" s="52">
        <f t="shared" si="3"/>
        <v>0</v>
      </c>
    </row>
    <row r="126" spans="1:8" ht="24">
      <c r="A126" s="49">
        <v>121</v>
      </c>
      <c r="B126" s="50" t="s">
        <v>160</v>
      </c>
      <c r="C126" s="49" t="s">
        <v>13</v>
      </c>
      <c r="D126" s="51">
        <v>15</v>
      </c>
      <c r="E126" s="49"/>
      <c r="F126" s="49"/>
      <c r="G126" s="49">
        <f t="shared" si="2"/>
        <v>0</v>
      </c>
      <c r="H126" s="52">
        <f t="shared" si="3"/>
        <v>0</v>
      </c>
    </row>
    <row r="127" spans="1:8" ht="24">
      <c r="A127" s="49">
        <v>122</v>
      </c>
      <c r="B127" s="50" t="s">
        <v>161</v>
      </c>
      <c r="C127" s="49" t="s">
        <v>13</v>
      </c>
      <c r="D127" s="51">
        <v>15</v>
      </c>
      <c r="E127" s="49"/>
      <c r="F127" s="49"/>
      <c r="G127" s="49">
        <f t="shared" si="2"/>
        <v>0</v>
      </c>
      <c r="H127" s="52">
        <f t="shared" si="3"/>
        <v>0</v>
      </c>
    </row>
    <row r="128" spans="1:8">
      <c r="A128" s="49">
        <v>123</v>
      </c>
      <c r="B128" s="50" t="s">
        <v>162</v>
      </c>
      <c r="C128" s="49" t="s">
        <v>13</v>
      </c>
      <c r="D128" s="51">
        <v>4</v>
      </c>
      <c r="E128" s="49"/>
      <c r="F128" s="49"/>
      <c r="G128" s="49">
        <f t="shared" si="2"/>
        <v>0</v>
      </c>
      <c r="H128" s="52">
        <f t="shared" si="3"/>
        <v>0</v>
      </c>
    </row>
    <row r="129" spans="1:8" s="55" customFormat="1" ht="24">
      <c r="A129" s="49">
        <v>124</v>
      </c>
      <c r="B129" s="54" t="s">
        <v>163</v>
      </c>
      <c r="C129" s="49" t="s">
        <v>13</v>
      </c>
      <c r="D129" s="51">
        <v>2</v>
      </c>
      <c r="E129" s="49"/>
      <c r="F129" s="49"/>
      <c r="G129" s="49">
        <f t="shared" si="2"/>
        <v>0</v>
      </c>
      <c r="H129" s="52">
        <f t="shared" si="3"/>
        <v>0</v>
      </c>
    </row>
    <row r="130" spans="1:8" ht="48">
      <c r="A130" s="49">
        <v>125</v>
      </c>
      <c r="B130" s="50" t="s">
        <v>164</v>
      </c>
      <c r="C130" s="49" t="s">
        <v>31</v>
      </c>
      <c r="D130" s="51">
        <v>6.6</v>
      </c>
      <c r="E130" s="49"/>
      <c r="F130" s="49"/>
      <c r="G130" s="49">
        <f t="shared" si="2"/>
        <v>0</v>
      </c>
      <c r="H130" s="52">
        <f t="shared" si="3"/>
        <v>0</v>
      </c>
    </row>
    <row r="131" spans="1:8" ht="21" customHeight="1">
      <c r="A131" s="49">
        <v>126</v>
      </c>
      <c r="B131" s="50" t="s">
        <v>165</v>
      </c>
      <c r="C131" s="49" t="s">
        <v>11</v>
      </c>
      <c r="D131" s="51">
        <v>1</v>
      </c>
      <c r="E131" s="49"/>
      <c r="F131" s="49"/>
      <c r="G131" s="49">
        <f t="shared" si="2"/>
        <v>0</v>
      </c>
      <c r="H131" s="52">
        <f t="shared" si="3"/>
        <v>0</v>
      </c>
    </row>
    <row r="132" spans="1:8" ht="36">
      <c r="A132" s="49">
        <v>127</v>
      </c>
      <c r="B132" s="50" t="s">
        <v>166</v>
      </c>
      <c r="C132" s="49" t="s">
        <v>31</v>
      </c>
      <c r="D132" s="51">
        <v>12</v>
      </c>
      <c r="E132" s="49"/>
      <c r="F132" s="49"/>
      <c r="G132" s="49">
        <f t="shared" si="2"/>
        <v>0</v>
      </c>
      <c r="H132" s="52">
        <f t="shared" si="3"/>
        <v>0</v>
      </c>
    </row>
    <row r="133" spans="1:8" ht="36">
      <c r="A133" s="49">
        <v>128</v>
      </c>
      <c r="B133" s="50" t="s">
        <v>167</v>
      </c>
      <c r="C133" s="49" t="s">
        <v>13</v>
      </c>
      <c r="D133" s="51">
        <v>6</v>
      </c>
      <c r="E133" s="49"/>
      <c r="F133" s="49"/>
      <c r="G133" s="49">
        <f t="shared" si="2"/>
        <v>0</v>
      </c>
      <c r="H133" s="52">
        <f t="shared" si="3"/>
        <v>0</v>
      </c>
    </row>
    <row r="134" spans="1:8" ht="36">
      <c r="A134" s="49">
        <v>129</v>
      </c>
      <c r="B134" s="50" t="s">
        <v>168</v>
      </c>
      <c r="C134" s="49" t="s">
        <v>13</v>
      </c>
      <c r="D134" s="51">
        <v>1</v>
      </c>
      <c r="E134" s="49"/>
      <c r="F134" s="49"/>
      <c r="G134" s="49">
        <f t="shared" si="2"/>
        <v>0</v>
      </c>
      <c r="H134" s="52">
        <f t="shared" si="3"/>
        <v>0</v>
      </c>
    </row>
    <row r="135" spans="1:8">
      <c r="A135" s="49">
        <v>130</v>
      </c>
      <c r="B135" s="50" t="s">
        <v>169</v>
      </c>
      <c r="C135" s="49" t="s">
        <v>13</v>
      </c>
      <c r="D135" s="51">
        <v>1</v>
      </c>
      <c r="E135" s="49"/>
      <c r="F135" s="49"/>
      <c r="G135" s="49">
        <f t="shared" ref="G135:G191" si="4">D135*E135</f>
        <v>0</v>
      </c>
      <c r="H135" s="52">
        <f t="shared" ref="H135:H191" si="5">D135*F135</f>
        <v>0</v>
      </c>
    </row>
    <row r="136" spans="1:8" ht="36">
      <c r="A136" s="49">
        <v>131</v>
      </c>
      <c r="B136" s="50" t="s">
        <v>170</v>
      </c>
      <c r="C136" s="49" t="s">
        <v>13</v>
      </c>
      <c r="D136" s="51">
        <v>1</v>
      </c>
      <c r="E136" s="49"/>
      <c r="F136" s="49"/>
      <c r="G136" s="49">
        <f t="shared" si="4"/>
        <v>0</v>
      </c>
      <c r="H136" s="52">
        <f t="shared" si="5"/>
        <v>0</v>
      </c>
    </row>
    <row r="137" spans="1:8" ht="36">
      <c r="A137" s="49">
        <v>132</v>
      </c>
      <c r="B137" s="50" t="s">
        <v>171</v>
      </c>
      <c r="C137" s="49" t="s">
        <v>13</v>
      </c>
      <c r="D137" s="51">
        <v>1</v>
      </c>
      <c r="E137" s="49"/>
      <c r="F137" s="49"/>
      <c r="G137" s="49">
        <f t="shared" si="4"/>
        <v>0</v>
      </c>
      <c r="H137" s="52">
        <f t="shared" si="5"/>
        <v>0</v>
      </c>
    </row>
    <row r="138" spans="1:8">
      <c r="A138" s="49">
        <v>133</v>
      </c>
      <c r="B138" s="50" t="s">
        <v>172</v>
      </c>
      <c r="C138" s="49" t="s">
        <v>13</v>
      </c>
      <c r="D138" s="51">
        <v>4</v>
      </c>
      <c r="E138" s="49"/>
      <c r="F138" s="49"/>
      <c r="G138" s="49">
        <f t="shared" si="4"/>
        <v>0</v>
      </c>
      <c r="H138" s="52">
        <f t="shared" si="5"/>
        <v>0</v>
      </c>
    </row>
    <row r="139" spans="1:8">
      <c r="A139" s="49">
        <v>134</v>
      </c>
      <c r="B139" s="50" t="s">
        <v>173</v>
      </c>
      <c r="C139" s="49" t="s">
        <v>13</v>
      </c>
      <c r="D139" s="51">
        <v>4</v>
      </c>
      <c r="E139" s="49"/>
      <c r="F139" s="49"/>
      <c r="G139" s="49">
        <f t="shared" si="4"/>
        <v>0</v>
      </c>
      <c r="H139" s="52">
        <f t="shared" si="5"/>
        <v>0</v>
      </c>
    </row>
    <row r="140" spans="1:8">
      <c r="A140" s="49">
        <v>135</v>
      </c>
      <c r="B140" s="50" t="s">
        <v>174</v>
      </c>
      <c r="C140" s="49" t="s">
        <v>13</v>
      </c>
      <c r="D140" s="51">
        <v>4</v>
      </c>
      <c r="E140" s="49"/>
      <c r="F140" s="49"/>
      <c r="G140" s="49">
        <f t="shared" si="4"/>
        <v>0</v>
      </c>
      <c r="H140" s="52">
        <f t="shared" si="5"/>
        <v>0</v>
      </c>
    </row>
    <row r="141" spans="1:8">
      <c r="A141" s="49">
        <v>136</v>
      </c>
      <c r="B141" s="50" t="s">
        <v>175</v>
      </c>
      <c r="C141" s="49" t="s">
        <v>13</v>
      </c>
      <c r="D141" s="51">
        <v>3</v>
      </c>
      <c r="E141" s="49"/>
      <c r="F141" s="49"/>
      <c r="G141" s="49">
        <f t="shared" si="4"/>
        <v>0</v>
      </c>
      <c r="H141" s="52">
        <f t="shared" si="5"/>
        <v>0</v>
      </c>
    </row>
    <row r="142" spans="1:8" s="55" customFormat="1" ht="48">
      <c r="A142" s="49">
        <v>137</v>
      </c>
      <c r="B142" s="54" t="s">
        <v>176</v>
      </c>
      <c r="C142" s="49" t="s">
        <v>31</v>
      </c>
      <c r="D142" s="51">
        <v>350</v>
      </c>
      <c r="E142" s="49"/>
      <c r="F142" s="49"/>
      <c r="G142" s="49">
        <f t="shared" si="4"/>
        <v>0</v>
      </c>
      <c r="H142" s="52">
        <f t="shared" si="5"/>
        <v>0</v>
      </c>
    </row>
    <row r="143" spans="1:8" ht="48">
      <c r="A143" s="49">
        <v>138</v>
      </c>
      <c r="B143" s="50" t="s">
        <v>177</v>
      </c>
      <c r="C143" s="49" t="s">
        <v>31</v>
      </c>
      <c r="D143" s="51">
        <v>500</v>
      </c>
      <c r="E143" s="49"/>
      <c r="F143" s="49"/>
      <c r="G143" s="49">
        <f t="shared" si="4"/>
        <v>0</v>
      </c>
      <c r="H143" s="52">
        <f t="shared" si="5"/>
        <v>0</v>
      </c>
    </row>
    <row r="144" spans="1:8" ht="48">
      <c r="A144" s="49">
        <v>139</v>
      </c>
      <c r="B144" s="50" t="s">
        <v>178</v>
      </c>
      <c r="C144" s="49" t="s">
        <v>31</v>
      </c>
      <c r="D144" s="51">
        <v>250</v>
      </c>
      <c r="E144" s="49"/>
      <c r="F144" s="49"/>
      <c r="G144" s="49">
        <f t="shared" si="4"/>
        <v>0</v>
      </c>
      <c r="H144" s="52">
        <f t="shared" si="5"/>
        <v>0</v>
      </c>
    </row>
    <row r="145" spans="1:9" ht="48">
      <c r="A145" s="49">
        <v>140</v>
      </c>
      <c r="B145" s="50" t="s">
        <v>179</v>
      </c>
      <c r="C145" s="49" t="s">
        <v>31</v>
      </c>
      <c r="D145" s="51">
        <v>50</v>
      </c>
      <c r="E145" s="49"/>
      <c r="F145" s="49"/>
      <c r="G145" s="49">
        <f t="shared" si="4"/>
        <v>0</v>
      </c>
      <c r="H145" s="52">
        <f t="shared" si="5"/>
        <v>0</v>
      </c>
    </row>
    <row r="146" spans="1:9" ht="48">
      <c r="A146" s="49">
        <v>141</v>
      </c>
      <c r="B146" s="50" t="s">
        <v>180</v>
      </c>
      <c r="C146" s="49" t="s">
        <v>31</v>
      </c>
      <c r="D146" s="51">
        <v>50</v>
      </c>
      <c r="E146" s="49"/>
      <c r="F146" s="49"/>
      <c r="G146" s="49">
        <f t="shared" si="4"/>
        <v>0</v>
      </c>
      <c r="H146" s="52">
        <f t="shared" si="5"/>
        <v>0</v>
      </c>
    </row>
    <row r="147" spans="1:9" ht="48">
      <c r="A147" s="49">
        <v>142</v>
      </c>
      <c r="B147" s="50" t="s">
        <v>181</v>
      </c>
      <c r="C147" s="49" t="s">
        <v>31</v>
      </c>
      <c r="D147" s="51">
        <v>200</v>
      </c>
      <c r="E147" s="49"/>
      <c r="F147" s="49"/>
      <c r="G147" s="49">
        <f t="shared" si="4"/>
        <v>0</v>
      </c>
      <c r="H147" s="52">
        <f t="shared" si="5"/>
        <v>0</v>
      </c>
    </row>
    <row r="148" spans="1:9">
      <c r="A148" s="49">
        <v>143</v>
      </c>
      <c r="B148" s="50" t="s">
        <v>182</v>
      </c>
      <c r="C148" s="49" t="s">
        <v>13</v>
      </c>
      <c r="D148" s="51">
        <v>9</v>
      </c>
      <c r="E148" s="49"/>
      <c r="F148" s="49"/>
      <c r="G148" s="49">
        <f t="shared" si="4"/>
        <v>0</v>
      </c>
      <c r="H148" s="52">
        <f t="shared" si="5"/>
        <v>0</v>
      </c>
    </row>
    <row r="149" spans="1:9">
      <c r="A149" s="49">
        <v>144</v>
      </c>
      <c r="B149" s="50" t="s">
        <v>183</v>
      </c>
      <c r="C149" s="49" t="s">
        <v>13</v>
      </c>
      <c r="D149" s="51">
        <v>170</v>
      </c>
      <c r="E149" s="49"/>
      <c r="F149" s="49"/>
      <c r="G149" s="49">
        <f t="shared" si="4"/>
        <v>0</v>
      </c>
      <c r="H149" s="52">
        <f t="shared" si="5"/>
        <v>0</v>
      </c>
    </row>
    <row r="150" spans="1:9">
      <c r="A150" s="49">
        <v>145</v>
      </c>
      <c r="B150" s="50" t="s">
        <v>184</v>
      </c>
      <c r="C150" s="49" t="s">
        <v>13</v>
      </c>
      <c r="D150" s="51">
        <v>45</v>
      </c>
      <c r="E150" s="49"/>
      <c r="F150" s="49"/>
      <c r="G150" s="49">
        <f t="shared" si="4"/>
        <v>0</v>
      </c>
      <c r="H150" s="52">
        <f t="shared" si="5"/>
        <v>0</v>
      </c>
    </row>
    <row r="151" spans="1:9" ht="24">
      <c r="A151" s="49">
        <v>146</v>
      </c>
      <c r="B151" s="50" t="s">
        <v>185</v>
      </c>
      <c r="C151" s="49" t="s">
        <v>13</v>
      </c>
      <c r="D151" s="51">
        <v>170</v>
      </c>
      <c r="E151" s="49"/>
      <c r="F151" s="49"/>
      <c r="G151" s="49">
        <f t="shared" si="4"/>
        <v>0</v>
      </c>
      <c r="H151" s="52">
        <f t="shared" si="5"/>
        <v>0</v>
      </c>
    </row>
    <row r="152" spans="1:9">
      <c r="A152" s="49">
        <v>147</v>
      </c>
      <c r="B152" s="50" t="s">
        <v>186</v>
      </c>
      <c r="C152" s="49" t="s">
        <v>13</v>
      </c>
      <c r="D152" s="51">
        <v>4</v>
      </c>
      <c r="E152" s="49"/>
      <c r="F152" s="49"/>
      <c r="G152" s="49">
        <f t="shared" si="4"/>
        <v>0</v>
      </c>
      <c r="H152" s="52">
        <f t="shared" si="5"/>
        <v>0</v>
      </c>
      <c r="I152" s="56"/>
    </row>
    <row r="153" spans="1:9">
      <c r="A153" s="49">
        <v>148</v>
      </c>
      <c r="B153" s="50" t="s">
        <v>187</v>
      </c>
      <c r="C153" s="49" t="s">
        <v>13</v>
      </c>
      <c r="D153" s="51">
        <v>10</v>
      </c>
      <c r="E153" s="49"/>
      <c r="F153" s="49"/>
      <c r="G153" s="49">
        <f t="shared" si="4"/>
        <v>0</v>
      </c>
      <c r="H153" s="52">
        <f t="shared" si="5"/>
        <v>0</v>
      </c>
      <c r="I153" s="56"/>
    </row>
    <row r="154" spans="1:9" ht="36">
      <c r="A154" s="49">
        <v>149</v>
      </c>
      <c r="B154" s="50" t="s">
        <v>188</v>
      </c>
      <c r="C154" s="49" t="s">
        <v>13</v>
      </c>
      <c r="D154" s="51">
        <v>3</v>
      </c>
      <c r="E154" s="49"/>
      <c r="F154" s="49"/>
      <c r="G154" s="49">
        <f t="shared" si="4"/>
        <v>0</v>
      </c>
      <c r="H154" s="52">
        <f t="shared" si="5"/>
        <v>0</v>
      </c>
      <c r="I154" s="56"/>
    </row>
    <row r="155" spans="1:9" ht="36">
      <c r="A155" s="49">
        <v>150</v>
      </c>
      <c r="B155" s="50" t="s">
        <v>189</v>
      </c>
      <c r="C155" s="49" t="s">
        <v>13</v>
      </c>
      <c r="D155" s="51">
        <v>9</v>
      </c>
      <c r="E155" s="49"/>
      <c r="F155" s="49"/>
      <c r="G155" s="49">
        <f t="shared" si="4"/>
        <v>0</v>
      </c>
      <c r="H155" s="52">
        <f t="shared" si="5"/>
        <v>0</v>
      </c>
      <c r="I155" s="56"/>
    </row>
    <row r="156" spans="1:9" ht="36">
      <c r="A156" s="49">
        <v>151</v>
      </c>
      <c r="B156" s="50" t="s">
        <v>190</v>
      </c>
      <c r="C156" s="49" t="s">
        <v>13</v>
      </c>
      <c r="D156" s="51">
        <v>1</v>
      </c>
      <c r="E156" s="49"/>
      <c r="F156" s="49"/>
      <c r="G156" s="49">
        <f t="shared" si="4"/>
        <v>0</v>
      </c>
      <c r="H156" s="52">
        <f t="shared" si="5"/>
        <v>0</v>
      </c>
      <c r="I156" s="56"/>
    </row>
    <row r="157" spans="1:9" ht="36">
      <c r="A157" s="49">
        <v>152</v>
      </c>
      <c r="B157" s="50" t="s">
        <v>191</v>
      </c>
      <c r="C157" s="49" t="s">
        <v>13</v>
      </c>
      <c r="D157" s="51">
        <v>5</v>
      </c>
      <c r="E157" s="49"/>
      <c r="F157" s="49"/>
      <c r="G157" s="49">
        <f t="shared" si="4"/>
        <v>0</v>
      </c>
      <c r="H157" s="52">
        <f t="shared" si="5"/>
        <v>0</v>
      </c>
      <c r="I157" s="56"/>
    </row>
    <row r="158" spans="1:9" ht="36">
      <c r="A158" s="49">
        <v>153</v>
      </c>
      <c r="B158" s="50" t="s">
        <v>192</v>
      </c>
      <c r="C158" s="49" t="s">
        <v>13</v>
      </c>
      <c r="D158" s="51">
        <v>10</v>
      </c>
      <c r="E158" s="49"/>
      <c r="F158" s="49"/>
      <c r="G158" s="49">
        <f t="shared" si="4"/>
        <v>0</v>
      </c>
      <c r="H158" s="52">
        <f t="shared" si="5"/>
        <v>0</v>
      </c>
      <c r="I158" s="56"/>
    </row>
    <row r="159" spans="1:9" ht="36">
      <c r="A159" s="49">
        <v>154</v>
      </c>
      <c r="B159" s="50" t="s">
        <v>193</v>
      </c>
      <c r="C159" s="49" t="s">
        <v>13</v>
      </c>
      <c r="D159" s="51">
        <v>27</v>
      </c>
      <c r="E159" s="49"/>
      <c r="F159" s="49"/>
      <c r="G159" s="49">
        <f t="shared" si="4"/>
        <v>0</v>
      </c>
      <c r="H159" s="52">
        <f t="shared" si="5"/>
        <v>0</v>
      </c>
      <c r="I159" s="56"/>
    </row>
    <row r="160" spans="1:9" ht="36">
      <c r="A160" s="49">
        <v>155</v>
      </c>
      <c r="B160" s="50" t="s">
        <v>194</v>
      </c>
      <c r="C160" s="49" t="s">
        <v>13</v>
      </c>
      <c r="D160" s="51">
        <v>13</v>
      </c>
      <c r="E160" s="49"/>
      <c r="F160" s="49"/>
      <c r="G160" s="49">
        <f t="shared" si="4"/>
        <v>0</v>
      </c>
      <c r="H160" s="52">
        <f t="shared" si="5"/>
        <v>0</v>
      </c>
      <c r="I160" s="56"/>
    </row>
    <row r="161" spans="1:9" ht="36">
      <c r="A161" s="49">
        <v>156</v>
      </c>
      <c r="B161" s="50" t="s">
        <v>195</v>
      </c>
      <c r="C161" s="49" t="s">
        <v>13</v>
      </c>
      <c r="D161" s="51">
        <v>5</v>
      </c>
      <c r="E161" s="49"/>
      <c r="F161" s="49"/>
      <c r="G161" s="49">
        <f t="shared" si="4"/>
        <v>0</v>
      </c>
      <c r="H161" s="52">
        <f t="shared" si="5"/>
        <v>0</v>
      </c>
      <c r="I161" s="56"/>
    </row>
    <row r="162" spans="1:9" ht="36">
      <c r="A162" s="49">
        <v>157</v>
      </c>
      <c r="B162" s="50" t="s">
        <v>196</v>
      </c>
      <c r="C162" s="49" t="s">
        <v>13</v>
      </c>
      <c r="D162" s="51">
        <v>6</v>
      </c>
      <c r="E162" s="49"/>
      <c r="F162" s="49"/>
      <c r="G162" s="49">
        <f t="shared" si="4"/>
        <v>0</v>
      </c>
      <c r="H162" s="52">
        <f t="shared" si="5"/>
        <v>0</v>
      </c>
      <c r="I162" s="56"/>
    </row>
    <row r="163" spans="1:9" ht="36">
      <c r="A163" s="49">
        <v>158</v>
      </c>
      <c r="B163" s="50" t="s">
        <v>197</v>
      </c>
      <c r="C163" s="49" t="s">
        <v>13</v>
      </c>
      <c r="D163" s="51">
        <v>2</v>
      </c>
      <c r="E163" s="49"/>
      <c r="F163" s="49"/>
      <c r="G163" s="49">
        <f t="shared" si="4"/>
        <v>0</v>
      </c>
      <c r="H163" s="52">
        <f t="shared" si="5"/>
        <v>0</v>
      </c>
      <c r="I163" s="56"/>
    </row>
    <row r="164" spans="1:9" ht="24">
      <c r="A164" s="49">
        <v>159</v>
      </c>
      <c r="B164" s="50" t="s">
        <v>198</v>
      </c>
      <c r="C164" s="49" t="s">
        <v>13</v>
      </c>
      <c r="D164" s="51">
        <v>2</v>
      </c>
      <c r="E164" s="49"/>
      <c r="F164" s="49"/>
      <c r="G164" s="49">
        <f t="shared" si="4"/>
        <v>0</v>
      </c>
      <c r="H164" s="52">
        <f t="shared" si="5"/>
        <v>0</v>
      </c>
      <c r="I164" s="56"/>
    </row>
    <row r="165" spans="1:9">
      <c r="A165" s="49">
        <v>160</v>
      </c>
      <c r="B165" s="50" t="s">
        <v>199</v>
      </c>
      <c r="C165" s="49" t="s">
        <v>13</v>
      </c>
      <c r="D165" s="51">
        <v>2</v>
      </c>
      <c r="E165" s="49"/>
      <c r="F165" s="49"/>
      <c r="G165" s="49">
        <f t="shared" si="4"/>
        <v>0</v>
      </c>
      <c r="H165" s="52">
        <f t="shared" si="5"/>
        <v>0</v>
      </c>
      <c r="I165" s="56"/>
    </row>
    <row r="166" spans="1:9">
      <c r="A166" s="49">
        <v>161</v>
      </c>
      <c r="B166" s="50" t="s">
        <v>200</v>
      </c>
      <c r="C166" s="49" t="s">
        <v>13</v>
      </c>
      <c r="D166" s="51">
        <v>2</v>
      </c>
      <c r="E166" s="49"/>
      <c r="F166" s="49"/>
      <c r="G166" s="49">
        <f t="shared" si="4"/>
        <v>0</v>
      </c>
      <c r="H166" s="52">
        <f t="shared" si="5"/>
        <v>0</v>
      </c>
      <c r="I166" s="56"/>
    </row>
    <row r="167" spans="1:9" ht="36">
      <c r="A167" s="49">
        <v>162</v>
      </c>
      <c r="B167" s="50" t="s">
        <v>201</v>
      </c>
      <c r="C167" s="49" t="s">
        <v>13</v>
      </c>
      <c r="D167" s="51">
        <v>31</v>
      </c>
      <c r="E167" s="49"/>
      <c r="F167" s="49"/>
      <c r="G167" s="49">
        <f t="shared" si="4"/>
        <v>0</v>
      </c>
      <c r="H167" s="52">
        <f t="shared" si="5"/>
        <v>0</v>
      </c>
      <c r="I167" s="56"/>
    </row>
    <row r="168" spans="1:9" ht="36">
      <c r="A168" s="49">
        <v>163</v>
      </c>
      <c r="B168" s="50" t="s">
        <v>201</v>
      </c>
      <c r="C168" s="49" t="s">
        <v>13</v>
      </c>
      <c r="D168" s="51">
        <v>43</v>
      </c>
      <c r="E168" s="49"/>
      <c r="F168" s="49"/>
      <c r="G168" s="49">
        <f t="shared" si="4"/>
        <v>0</v>
      </c>
      <c r="H168" s="52">
        <f t="shared" si="5"/>
        <v>0</v>
      </c>
      <c r="I168" s="56"/>
    </row>
    <row r="169" spans="1:9" ht="36">
      <c r="A169" s="49">
        <v>164</v>
      </c>
      <c r="B169" s="50" t="s">
        <v>202</v>
      </c>
      <c r="C169" s="49" t="s">
        <v>13</v>
      </c>
      <c r="D169" s="51">
        <v>1</v>
      </c>
      <c r="E169" s="49"/>
      <c r="F169" s="49"/>
      <c r="G169" s="49">
        <f t="shared" si="4"/>
        <v>0</v>
      </c>
      <c r="H169" s="52">
        <f t="shared" si="5"/>
        <v>0</v>
      </c>
      <c r="I169" s="56"/>
    </row>
    <row r="170" spans="1:9">
      <c r="A170" s="49">
        <v>165</v>
      </c>
      <c r="B170" s="50" t="s">
        <v>203</v>
      </c>
      <c r="C170" s="49" t="s">
        <v>13</v>
      </c>
      <c r="D170" s="51">
        <v>1</v>
      </c>
      <c r="E170" s="49"/>
      <c r="F170" s="49"/>
      <c r="G170" s="49">
        <f t="shared" si="4"/>
        <v>0</v>
      </c>
      <c r="H170" s="52">
        <f t="shared" si="5"/>
        <v>0</v>
      </c>
      <c r="I170" s="56"/>
    </row>
    <row r="171" spans="1:9" ht="24">
      <c r="A171" s="49">
        <v>166</v>
      </c>
      <c r="B171" s="50" t="s">
        <v>204</v>
      </c>
      <c r="C171" s="49" t="s">
        <v>13</v>
      </c>
      <c r="D171" s="51">
        <v>10</v>
      </c>
      <c r="E171" s="49"/>
      <c r="F171" s="49"/>
      <c r="G171" s="49">
        <f t="shared" si="4"/>
        <v>0</v>
      </c>
      <c r="H171" s="52">
        <f t="shared" si="5"/>
        <v>0</v>
      </c>
      <c r="I171" s="56"/>
    </row>
    <row r="172" spans="1:9" ht="24">
      <c r="A172" s="49">
        <v>167</v>
      </c>
      <c r="B172" s="50" t="s">
        <v>205</v>
      </c>
      <c r="C172" s="49" t="s">
        <v>13</v>
      </c>
      <c r="D172" s="51">
        <v>4</v>
      </c>
      <c r="E172" s="49"/>
      <c r="F172" s="49"/>
      <c r="G172" s="49">
        <f t="shared" si="4"/>
        <v>0</v>
      </c>
      <c r="H172" s="52">
        <f t="shared" si="5"/>
        <v>0</v>
      </c>
      <c r="I172" s="56"/>
    </row>
    <row r="173" spans="1:9">
      <c r="A173" s="49">
        <v>168</v>
      </c>
      <c r="B173" s="50" t="s">
        <v>206</v>
      </c>
      <c r="C173" s="49" t="s">
        <v>13</v>
      </c>
      <c r="D173" s="51">
        <v>1</v>
      </c>
      <c r="E173" s="49"/>
      <c r="F173" s="49"/>
      <c r="G173" s="49">
        <f t="shared" si="4"/>
        <v>0</v>
      </c>
      <c r="H173" s="52">
        <f t="shared" si="5"/>
        <v>0</v>
      </c>
      <c r="I173" s="56"/>
    </row>
    <row r="174" spans="1:9">
      <c r="A174" s="49">
        <v>169</v>
      </c>
      <c r="B174" s="50" t="s">
        <v>207</v>
      </c>
      <c r="C174" s="49" t="s">
        <v>13</v>
      </c>
      <c r="D174" s="51">
        <v>2</v>
      </c>
      <c r="E174" s="49"/>
      <c r="F174" s="49"/>
      <c r="G174" s="49">
        <f t="shared" si="4"/>
        <v>0</v>
      </c>
      <c r="H174" s="52">
        <f t="shared" si="5"/>
        <v>0</v>
      </c>
      <c r="I174" s="56"/>
    </row>
    <row r="175" spans="1:9">
      <c r="A175" s="49">
        <v>170</v>
      </c>
      <c r="B175" s="50" t="s">
        <v>208</v>
      </c>
      <c r="C175" s="49" t="s">
        <v>13</v>
      </c>
      <c r="D175" s="51">
        <v>5</v>
      </c>
      <c r="E175" s="49"/>
      <c r="F175" s="49"/>
      <c r="G175" s="49">
        <f t="shared" si="4"/>
        <v>0</v>
      </c>
      <c r="H175" s="52">
        <f t="shared" si="5"/>
        <v>0</v>
      </c>
      <c r="I175" s="56"/>
    </row>
    <row r="176" spans="1:9" ht="24">
      <c r="A176" s="49">
        <v>171</v>
      </c>
      <c r="B176" s="50" t="s">
        <v>209</v>
      </c>
      <c r="C176" s="49" t="s">
        <v>13</v>
      </c>
      <c r="D176" s="51">
        <v>4</v>
      </c>
      <c r="E176" s="49"/>
      <c r="F176" s="49"/>
      <c r="G176" s="49">
        <f t="shared" si="4"/>
        <v>0</v>
      </c>
      <c r="H176" s="52">
        <f t="shared" si="5"/>
        <v>0</v>
      </c>
      <c r="I176" s="56"/>
    </row>
    <row r="177" spans="1:9" ht="24">
      <c r="A177" s="49">
        <v>172</v>
      </c>
      <c r="B177" s="50" t="s">
        <v>210</v>
      </c>
      <c r="C177" s="49" t="s">
        <v>13</v>
      </c>
      <c r="D177" s="51">
        <v>3</v>
      </c>
      <c r="E177" s="49"/>
      <c r="F177" s="49"/>
      <c r="G177" s="49">
        <f t="shared" si="4"/>
        <v>0</v>
      </c>
      <c r="H177" s="52">
        <f t="shared" si="5"/>
        <v>0</v>
      </c>
      <c r="I177" s="56"/>
    </row>
    <row r="178" spans="1:9" ht="24">
      <c r="A178" s="49">
        <v>173</v>
      </c>
      <c r="B178" s="50" t="s">
        <v>211</v>
      </c>
      <c r="C178" s="49" t="s">
        <v>13</v>
      </c>
      <c r="D178" s="51">
        <v>1</v>
      </c>
      <c r="E178" s="49"/>
      <c r="F178" s="49"/>
      <c r="G178" s="49">
        <f t="shared" si="4"/>
        <v>0</v>
      </c>
      <c r="H178" s="52">
        <f t="shared" si="5"/>
        <v>0</v>
      </c>
      <c r="I178" s="56"/>
    </row>
    <row r="179" spans="1:9" ht="36">
      <c r="A179" s="49">
        <v>174</v>
      </c>
      <c r="B179" s="50" t="s">
        <v>212</v>
      </c>
      <c r="C179" s="49" t="s">
        <v>13</v>
      </c>
      <c r="D179" s="51">
        <v>1</v>
      </c>
      <c r="E179" s="49"/>
      <c r="F179" s="49"/>
      <c r="G179" s="49">
        <f t="shared" si="4"/>
        <v>0</v>
      </c>
      <c r="H179" s="52">
        <f t="shared" si="5"/>
        <v>0</v>
      </c>
      <c r="I179" s="56"/>
    </row>
    <row r="180" spans="1:9" ht="36">
      <c r="A180" s="49">
        <v>175</v>
      </c>
      <c r="B180" s="50" t="s">
        <v>213</v>
      </c>
      <c r="C180" s="49" t="s">
        <v>13</v>
      </c>
      <c r="D180" s="51">
        <v>39</v>
      </c>
      <c r="E180" s="49"/>
      <c r="F180" s="49"/>
      <c r="G180" s="49">
        <f t="shared" si="4"/>
        <v>0</v>
      </c>
      <c r="H180" s="52">
        <f t="shared" si="5"/>
        <v>0</v>
      </c>
      <c r="I180" s="56"/>
    </row>
    <row r="181" spans="1:9" ht="36">
      <c r="A181" s="49">
        <v>176</v>
      </c>
      <c r="B181" s="50" t="s">
        <v>214</v>
      </c>
      <c r="C181" s="49" t="s">
        <v>13</v>
      </c>
      <c r="D181" s="51">
        <v>10</v>
      </c>
      <c r="E181" s="49"/>
      <c r="F181" s="49"/>
      <c r="G181" s="49">
        <f t="shared" si="4"/>
        <v>0</v>
      </c>
      <c r="H181" s="52">
        <f t="shared" si="5"/>
        <v>0</v>
      </c>
      <c r="I181" s="56"/>
    </row>
    <row r="182" spans="1:9" ht="24">
      <c r="A182" s="49">
        <v>177</v>
      </c>
      <c r="B182" s="50" t="s">
        <v>215</v>
      </c>
      <c r="C182" s="49" t="s">
        <v>13</v>
      </c>
      <c r="D182" s="51">
        <v>8</v>
      </c>
      <c r="E182" s="49"/>
      <c r="F182" s="49"/>
      <c r="G182" s="49">
        <f t="shared" si="4"/>
        <v>0</v>
      </c>
      <c r="H182" s="52">
        <f t="shared" si="5"/>
        <v>0</v>
      </c>
      <c r="I182" s="56"/>
    </row>
    <row r="183" spans="1:9" ht="24">
      <c r="A183" s="49">
        <v>178</v>
      </c>
      <c r="B183" s="50" t="s">
        <v>216</v>
      </c>
      <c r="C183" s="49" t="s">
        <v>13</v>
      </c>
      <c r="D183" s="51">
        <v>5</v>
      </c>
      <c r="E183" s="49"/>
      <c r="F183" s="49"/>
      <c r="G183" s="49">
        <f t="shared" si="4"/>
        <v>0</v>
      </c>
      <c r="H183" s="52">
        <f t="shared" si="5"/>
        <v>0</v>
      </c>
      <c r="I183" s="56"/>
    </row>
    <row r="184" spans="1:9" ht="24">
      <c r="A184" s="49">
        <v>179</v>
      </c>
      <c r="B184" s="50" t="s">
        <v>217</v>
      </c>
      <c r="C184" s="49" t="s">
        <v>13</v>
      </c>
      <c r="D184" s="51">
        <v>4</v>
      </c>
      <c r="E184" s="49"/>
      <c r="F184" s="49"/>
      <c r="G184" s="49">
        <f t="shared" si="4"/>
        <v>0</v>
      </c>
      <c r="H184" s="52">
        <f t="shared" si="5"/>
        <v>0</v>
      </c>
      <c r="I184" s="56"/>
    </row>
    <row r="185" spans="1:9" ht="24">
      <c r="A185" s="49">
        <v>180</v>
      </c>
      <c r="B185" s="50" t="s">
        <v>218</v>
      </c>
      <c r="C185" s="49" t="s">
        <v>13</v>
      </c>
      <c r="D185" s="51">
        <v>21</v>
      </c>
      <c r="E185" s="49"/>
      <c r="F185" s="49"/>
      <c r="G185" s="49">
        <f t="shared" si="4"/>
        <v>0</v>
      </c>
      <c r="H185" s="52">
        <f t="shared" si="5"/>
        <v>0</v>
      </c>
      <c r="I185" s="56"/>
    </row>
    <row r="186" spans="1:9" ht="24">
      <c r="A186" s="49">
        <v>181</v>
      </c>
      <c r="B186" s="50" t="s">
        <v>219</v>
      </c>
      <c r="C186" s="49" t="s">
        <v>13</v>
      </c>
      <c r="D186" s="51">
        <v>25</v>
      </c>
      <c r="E186" s="49"/>
      <c r="F186" s="49"/>
      <c r="G186" s="49">
        <f t="shared" si="4"/>
        <v>0</v>
      </c>
      <c r="H186" s="52">
        <f t="shared" si="5"/>
        <v>0</v>
      </c>
      <c r="I186" s="56"/>
    </row>
    <row r="187" spans="1:9">
      <c r="A187" s="49">
        <v>182</v>
      </c>
      <c r="B187" s="50" t="s">
        <v>220</v>
      </c>
      <c r="C187" s="49" t="s">
        <v>13</v>
      </c>
      <c r="D187" s="51">
        <v>2</v>
      </c>
      <c r="E187" s="49"/>
      <c r="F187" s="49"/>
      <c r="G187" s="49">
        <f t="shared" si="4"/>
        <v>0</v>
      </c>
      <c r="H187" s="52">
        <f t="shared" si="5"/>
        <v>0</v>
      </c>
      <c r="I187" s="56"/>
    </row>
    <row r="188" spans="1:9" ht="24">
      <c r="A188" s="49">
        <v>183</v>
      </c>
      <c r="B188" s="50" t="s">
        <v>221</v>
      </c>
      <c r="C188" s="49" t="s">
        <v>13</v>
      </c>
      <c r="D188" s="51">
        <v>9</v>
      </c>
      <c r="E188" s="49"/>
      <c r="F188" s="49"/>
      <c r="G188" s="49">
        <f t="shared" si="4"/>
        <v>0</v>
      </c>
      <c r="H188" s="52">
        <f t="shared" si="5"/>
        <v>0</v>
      </c>
      <c r="I188" s="56"/>
    </row>
    <row r="189" spans="1:9" ht="24">
      <c r="A189" s="49">
        <v>184</v>
      </c>
      <c r="B189" s="50" t="s">
        <v>222</v>
      </c>
      <c r="C189" s="49" t="s">
        <v>13</v>
      </c>
      <c r="D189" s="51">
        <v>4</v>
      </c>
      <c r="E189" s="49"/>
      <c r="F189" s="49"/>
      <c r="G189" s="49">
        <f t="shared" si="4"/>
        <v>0</v>
      </c>
      <c r="H189" s="52">
        <f t="shared" si="5"/>
        <v>0</v>
      </c>
      <c r="I189" s="56"/>
    </row>
    <row r="190" spans="1:9" ht="24">
      <c r="A190" s="49">
        <v>185</v>
      </c>
      <c r="B190" s="50" t="s">
        <v>223</v>
      </c>
      <c r="C190" s="49" t="s">
        <v>13</v>
      </c>
      <c r="D190" s="51">
        <v>15</v>
      </c>
      <c r="E190" s="49"/>
      <c r="F190" s="49"/>
      <c r="G190" s="49">
        <f t="shared" si="4"/>
        <v>0</v>
      </c>
      <c r="H190" s="52">
        <f t="shared" si="5"/>
        <v>0</v>
      </c>
      <c r="I190" s="56"/>
    </row>
    <row r="191" spans="1:9" ht="24">
      <c r="A191" s="49">
        <v>186</v>
      </c>
      <c r="B191" s="50" t="s">
        <v>224</v>
      </c>
      <c r="C191" s="49" t="s">
        <v>13</v>
      </c>
      <c r="D191" s="51">
        <v>1</v>
      </c>
      <c r="E191" s="49"/>
      <c r="F191" s="49"/>
      <c r="G191" s="49">
        <f t="shared" si="4"/>
        <v>0</v>
      </c>
      <c r="H191" s="52">
        <f t="shared" si="5"/>
        <v>0</v>
      </c>
      <c r="I191" s="56"/>
    </row>
    <row r="192" spans="1:9">
      <c r="A192" s="57"/>
      <c r="B192" s="58" t="s">
        <v>22</v>
      </c>
      <c r="C192" s="59"/>
      <c r="D192" s="60"/>
      <c r="E192" s="59"/>
      <c r="F192" s="59"/>
      <c r="G192" s="49">
        <f>SUM(G6:G191)</f>
        <v>0</v>
      </c>
      <c r="H192" s="52">
        <f>SUM(H6:H191)</f>
        <v>0</v>
      </c>
    </row>
    <row r="193" spans="1:8">
      <c r="A193" s="57"/>
      <c r="B193" s="116" t="s">
        <v>23</v>
      </c>
      <c r="C193" s="117"/>
      <c r="D193" s="118"/>
      <c r="E193" s="117"/>
      <c r="F193" s="117"/>
      <c r="G193" s="208">
        <f>SUM(G192:H192)</f>
        <v>0</v>
      </c>
      <c r="H193" s="209"/>
    </row>
    <row r="194" spans="1:8">
      <c r="A194" s="57"/>
      <c r="B194" s="58" t="s">
        <v>24</v>
      </c>
      <c r="C194" s="59"/>
      <c r="D194" s="60"/>
      <c r="E194" s="59"/>
      <c r="F194" s="59"/>
      <c r="G194" s="210">
        <f>G193*0.27</f>
        <v>0</v>
      </c>
      <c r="H194" s="211"/>
    </row>
    <row r="195" spans="1:8" ht="12.75" thickBot="1">
      <c r="A195" s="61"/>
      <c r="B195" s="62" t="s">
        <v>25</v>
      </c>
      <c r="C195" s="63"/>
      <c r="D195" s="64"/>
      <c r="E195" s="63"/>
      <c r="F195" s="63"/>
      <c r="G195" s="212">
        <f>SUM(G193:H194)</f>
        <v>0</v>
      </c>
      <c r="H195" s="213"/>
    </row>
    <row r="196" spans="1:8">
      <c r="B196" s="56"/>
      <c r="C196" s="56"/>
      <c r="D196" s="65"/>
      <c r="E196" s="56"/>
      <c r="F196" s="56"/>
      <c r="G196" s="56"/>
      <c r="H196" s="56"/>
    </row>
    <row r="197" spans="1:8">
      <c r="B197" s="66"/>
      <c r="C197" s="66"/>
      <c r="D197" s="65"/>
      <c r="E197" s="56"/>
      <c r="F197" s="56"/>
      <c r="G197" s="214"/>
      <c r="H197" s="205"/>
    </row>
    <row r="198" spans="1:8">
      <c r="B198" s="66"/>
      <c r="C198" s="66"/>
      <c r="D198" s="65"/>
      <c r="E198" s="56"/>
      <c r="F198" s="56"/>
      <c r="G198" s="214"/>
      <c r="H198" s="205"/>
    </row>
    <row r="199" spans="1:8">
      <c r="B199" s="66"/>
      <c r="C199" s="66"/>
      <c r="D199" s="65"/>
      <c r="E199" s="56"/>
      <c r="F199" s="56"/>
      <c r="G199" s="214"/>
      <c r="H199" s="205"/>
    </row>
    <row r="200" spans="1:8">
      <c r="B200" s="66"/>
      <c r="C200" s="66"/>
      <c r="D200" s="65"/>
      <c r="E200" s="56"/>
      <c r="F200" s="56"/>
      <c r="G200" s="214"/>
      <c r="H200" s="205"/>
    </row>
    <row r="201" spans="1:8">
      <c r="B201" s="66"/>
      <c r="C201" s="66"/>
      <c r="D201" s="65"/>
      <c r="E201" s="56"/>
      <c r="F201" s="56"/>
      <c r="G201" s="215"/>
      <c r="H201" s="216"/>
    </row>
    <row r="202" spans="1:8">
      <c r="B202" s="66"/>
      <c r="C202" s="66"/>
      <c r="D202" s="65"/>
      <c r="E202" s="56"/>
      <c r="F202" s="56"/>
      <c r="G202" s="204"/>
      <c r="H202" s="205"/>
    </row>
    <row r="204" spans="1:8">
      <c r="B204" s="66"/>
    </row>
  </sheetData>
  <mergeCells count="13">
    <mergeCell ref="B1:H1"/>
    <mergeCell ref="G202:H202"/>
    <mergeCell ref="B2:H2"/>
    <mergeCell ref="B3:H3"/>
    <mergeCell ref="B4:H4"/>
    <mergeCell ref="G193:H193"/>
    <mergeCell ref="G194:H194"/>
    <mergeCell ref="G195:H195"/>
    <mergeCell ref="G197:H197"/>
    <mergeCell ref="G198:H198"/>
    <mergeCell ref="G199:H199"/>
    <mergeCell ref="G200:H200"/>
    <mergeCell ref="G201:H20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80" orientation="portrait" r:id="rId1"/>
  <rowBreaks count="1" manualBreakCount="1">
    <brk id="17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409"/>
  <sheetViews>
    <sheetView tabSelected="1" view="pageBreakPreview" topLeftCell="A166" zoomScaleSheetLayoutView="100" workbookViewId="0">
      <selection activeCell="D165" sqref="D165"/>
    </sheetView>
  </sheetViews>
  <sheetFormatPr defaultRowHeight="15"/>
  <cols>
    <col min="1" max="1" width="5.28515625" customWidth="1"/>
    <col min="2" max="2" width="10.140625" customWidth="1"/>
    <col min="3" max="3" width="35.5703125" customWidth="1"/>
    <col min="6" max="6" width="9.7109375" customWidth="1"/>
    <col min="7" max="7" width="10.28515625" customWidth="1"/>
    <col min="8" max="8" width="10" customWidth="1"/>
    <col min="9" max="9" width="11.5703125" customWidth="1"/>
  </cols>
  <sheetData>
    <row r="1" spans="1:9" ht="30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</row>
    <row r="2" spans="1:9" ht="30" customHeight="1">
      <c r="A2" s="171" t="s">
        <v>242</v>
      </c>
      <c r="B2" s="171"/>
      <c r="C2" s="171"/>
      <c r="D2" s="171"/>
      <c r="E2" s="171"/>
      <c r="F2" s="171"/>
      <c r="G2" s="171"/>
      <c r="H2" s="171"/>
      <c r="I2" s="171"/>
    </row>
    <row r="3" spans="1:9" ht="30" customHeight="1">
      <c r="A3" s="172" t="s">
        <v>1</v>
      </c>
      <c r="B3" s="172"/>
      <c r="C3" s="172"/>
      <c r="D3" s="172"/>
      <c r="E3" s="172"/>
      <c r="F3" s="172"/>
      <c r="G3" s="172"/>
      <c r="H3" s="172"/>
      <c r="I3" s="172"/>
    </row>
    <row r="4" spans="1:9" ht="62.25" customHeight="1">
      <c r="A4" s="217" t="s">
        <v>250</v>
      </c>
      <c r="B4" s="217"/>
      <c r="C4" s="217"/>
      <c r="D4" s="217"/>
      <c r="E4" s="217"/>
      <c r="F4" s="217"/>
      <c r="G4" s="217"/>
      <c r="H4" s="217"/>
      <c r="I4" s="217"/>
    </row>
    <row r="5" spans="1:9" s="121" customFormat="1">
      <c r="A5" s="157"/>
      <c r="B5" s="157"/>
      <c r="C5" s="157"/>
      <c r="D5" s="157"/>
      <c r="E5" s="157"/>
      <c r="F5" s="157"/>
      <c r="G5" s="157"/>
      <c r="H5" s="157"/>
      <c r="I5" s="157"/>
    </row>
    <row r="6" spans="1:9" s="121" customFormat="1" ht="18.75">
      <c r="A6" s="134"/>
      <c r="B6" s="135"/>
      <c r="C6" s="136" t="s">
        <v>260</v>
      </c>
      <c r="D6" s="134"/>
      <c r="E6" s="134"/>
      <c r="F6" s="137"/>
      <c r="G6" s="137"/>
      <c r="H6" s="137"/>
      <c r="I6" s="137"/>
    </row>
    <row r="7" spans="1:9" s="121" customFormat="1" ht="25.5">
      <c r="A7" s="138"/>
      <c r="B7" s="139"/>
      <c r="C7" s="140" t="s">
        <v>261</v>
      </c>
      <c r="D7" s="134"/>
      <c r="E7" s="134"/>
      <c r="F7" s="137"/>
      <c r="G7" s="137"/>
      <c r="H7" s="137"/>
      <c r="I7" s="137"/>
    </row>
    <row r="8" spans="1:9" s="121" customFormat="1" ht="25.5">
      <c r="A8" s="140" t="s">
        <v>41</v>
      </c>
      <c r="B8" s="141" t="s">
        <v>262</v>
      </c>
      <c r="C8" s="140" t="s">
        <v>263</v>
      </c>
      <c r="D8" s="142" t="s">
        <v>264</v>
      </c>
      <c r="E8" s="140" t="s">
        <v>265</v>
      </c>
      <c r="F8" s="143" t="s">
        <v>266</v>
      </c>
      <c r="G8" s="143" t="s">
        <v>267</v>
      </c>
      <c r="H8" s="143" t="s">
        <v>268</v>
      </c>
      <c r="I8" s="143" t="s">
        <v>269</v>
      </c>
    </row>
    <row r="9" spans="1:9" s="121" customFormat="1" ht="51">
      <c r="A9" s="144">
        <v>1</v>
      </c>
      <c r="B9" s="145" t="s">
        <v>270</v>
      </c>
      <c r="C9" s="144" t="s">
        <v>271</v>
      </c>
      <c r="D9" s="146">
        <v>175.37</v>
      </c>
      <c r="E9" s="144" t="s">
        <v>11</v>
      </c>
      <c r="F9" s="147"/>
      <c r="G9" s="147"/>
      <c r="H9" s="158">
        <f>SUM(D9*F9)</f>
        <v>0</v>
      </c>
      <c r="I9" s="158">
        <f>SUM(D9*G9)</f>
        <v>0</v>
      </c>
    </row>
    <row r="10" spans="1:9" s="121" customFormat="1">
      <c r="A10" s="138"/>
      <c r="B10" s="139"/>
      <c r="C10" s="140" t="s">
        <v>272</v>
      </c>
      <c r="D10" s="138"/>
      <c r="E10" s="138"/>
      <c r="F10" s="148"/>
      <c r="G10" s="148"/>
      <c r="H10" s="159">
        <f>SUM(H9:H9)</f>
        <v>0</v>
      </c>
      <c r="I10" s="159">
        <f>SUM(I9:I9)</f>
        <v>0</v>
      </c>
    </row>
    <row r="11" spans="1:9" s="121" customFormat="1">
      <c r="A11" s="138"/>
      <c r="B11" s="139"/>
      <c r="C11" s="140"/>
      <c r="D11" s="149"/>
      <c r="E11" s="149"/>
      <c r="F11" s="150"/>
      <c r="G11" s="150"/>
      <c r="H11" s="151"/>
      <c r="I11" s="151"/>
    </row>
    <row r="12" spans="1:9" s="121" customFormat="1" ht="25.5">
      <c r="A12" s="138"/>
      <c r="B12" s="139"/>
      <c r="C12" s="140" t="s">
        <v>273</v>
      </c>
      <c r="D12" s="134"/>
      <c r="E12" s="134"/>
      <c r="F12" s="137"/>
      <c r="G12" s="137"/>
      <c r="H12" s="137"/>
      <c r="I12" s="137"/>
    </row>
    <row r="13" spans="1:9" s="121" customFormat="1" ht="25.5">
      <c r="A13" s="140" t="s">
        <v>41</v>
      </c>
      <c r="B13" s="141" t="s">
        <v>262</v>
      </c>
      <c r="C13" s="140" t="s">
        <v>263</v>
      </c>
      <c r="D13" s="142" t="s">
        <v>264</v>
      </c>
      <c r="E13" s="140" t="s">
        <v>265</v>
      </c>
      <c r="F13" s="143" t="s">
        <v>266</v>
      </c>
      <c r="G13" s="143" t="s">
        <v>267</v>
      </c>
      <c r="H13" s="143" t="s">
        <v>268</v>
      </c>
      <c r="I13" s="143" t="s">
        <v>269</v>
      </c>
    </row>
    <row r="14" spans="1:9" s="121" customFormat="1" ht="76.5">
      <c r="A14" s="144">
        <v>1</v>
      </c>
      <c r="B14" s="145" t="s">
        <v>274</v>
      </c>
      <c r="C14" s="144" t="s">
        <v>275</v>
      </c>
      <c r="D14" s="146">
        <v>17.850000000000001</v>
      </c>
      <c r="E14" s="144" t="s">
        <v>276</v>
      </c>
      <c r="F14" s="147"/>
      <c r="G14" s="147"/>
      <c r="H14" s="158">
        <f>SUM(D14*F14)</f>
        <v>0</v>
      </c>
      <c r="I14" s="158">
        <f>SUM(D14*G14)</f>
        <v>0</v>
      </c>
    </row>
    <row r="15" spans="1:9" s="121" customFormat="1">
      <c r="A15" s="138"/>
      <c r="B15" s="139"/>
      <c r="C15" s="140" t="s">
        <v>272</v>
      </c>
      <c r="D15" s="138"/>
      <c r="E15" s="138"/>
      <c r="F15" s="148"/>
      <c r="G15" s="148"/>
      <c r="H15" s="159">
        <f>SUM(H14:H14)</f>
        <v>0</v>
      </c>
      <c r="I15" s="159">
        <f>SUM(I14:I14)</f>
        <v>0</v>
      </c>
    </row>
    <row r="16" spans="1:9" s="121" customFormat="1">
      <c r="A16" s="138"/>
      <c r="B16" s="139"/>
      <c r="C16" s="140"/>
      <c r="D16" s="149"/>
      <c r="E16" s="149"/>
      <c r="F16" s="150"/>
      <c r="G16" s="150"/>
      <c r="H16" s="151"/>
      <c r="I16" s="151"/>
    </row>
    <row r="17" spans="1:9" s="121" customFormat="1">
      <c r="A17" s="138"/>
      <c r="B17" s="139"/>
      <c r="C17" s="140" t="s">
        <v>277</v>
      </c>
      <c r="D17" s="134"/>
      <c r="E17" s="134"/>
      <c r="F17" s="137"/>
      <c r="G17" s="137"/>
      <c r="H17" s="137"/>
      <c r="I17" s="137"/>
    </row>
    <row r="18" spans="1:9" s="121" customFormat="1" ht="25.5">
      <c r="A18" s="140" t="s">
        <v>41</v>
      </c>
      <c r="B18" s="141" t="s">
        <v>262</v>
      </c>
      <c r="C18" s="140" t="s">
        <v>263</v>
      </c>
      <c r="D18" s="142" t="s">
        <v>264</v>
      </c>
      <c r="E18" s="140" t="s">
        <v>265</v>
      </c>
      <c r="F18" s="143" t="s">
        <v>266</v>
      </c>
      <c r="G18" s="143" t="s">
        <v>267</v>
      </c>
      <c r="H18" s="143" t="s">
        <v>268</v>
      </c>
      <c r="I18" s="143" t="s">
        <v>269</v>
      </c>
    </row>
    <row r="19" spans="1:9" s="121" customFormat="1" ht="76.5">
      <c r="A19" s="144">
        <v>1</v>
      </c>
      <c r="B19" s="145" t="s">
        <v>278</v>
      </c>
      <c r="C19" s="144" t="s">
        <v>279</v>
      </c>
      <c r="D19" s="146">
        <v>0.01</v>
      </c>
      <c r="E19" s="144" t="s">
        <v>280</v>
      </c>
      <c r="F19" s="147"/>
      <c r="G19" s="147"/>
      <c r="H19" s="158">
        <f t="shared" ref="H19:H27" si="0">SUM(D19*F19)</f>
        <v>0</v>
      </c>
      <c r="I19" s="158">
        <f t="shared" ref="I19:I27" si="1">SUM(D19*G19)</f>
        <v>0</v>
      </c>
    </row>
    <row r="20" spans="1:9" s="121" customFormat="1" ht="63.75">
      <c r="A20" s="144">
        <v>2</v>
      </c>
      <c r="B20" s="145" t="s">
        <v>281</v>
      </c>
      <c r="C20" s="144" t="s">
        <v>282</v>
      </c>
      <c r="D20" s="146">
        <v>1.98</v>
      </c>
      <c r="E20" s="144" t="s">
        <v>280</v>
      </c>
      <c r="F20" s="147"/>
      <c r="G20" s="147"/>
      <c r="H20" s="158">
        <f t="shared" si="0"/>
        <v>0</v>
      </c>
      <c r="I20" s="158">
        <f t="shared" si="1"/>
        <v>0</v>
      </c>
    </row>
    <row r="21" spans="1:9" s="121" customFormat="1" ht="63.75">
      <c r="A21" s="144">
        <v>3</v>
      </c>
      <c r="B21" s="145" t="s">
        <v>283</v>
      </c>
      <c r="C21" s="144" t="s">
        <v>284</v>
      </c>
      <c r="D21" s="146">
        <v>0.33</v>
      </c>
      <c r="E21" s="144" t="s">
        <v>280</v>
      </c>
      <c r="F21" s="147"/>
      <c r="G21" s="147"/>
      <c r="H21" s="158">
        <f t="shared" si="0"/>
        <v>0</v>
      </c>
      <c r="I21" s="158">
        <f t="shared" si="1"/>
        <v>0</v>
      </c>
    </row>
    <row r="22" spans="1:9" s="121" customFormat="1" ht="63.75">
      <c r="A22" s="144">
        <v>4</v>
      </c>
      <c r="B22" s="145" t="s">
        <v>285</v>
      </c>
      <c r="C22" s="144" t="s">
        <v>286</v>
      </c>
      <c r="D22" s="146">
        <v>1.19</v>
      </c>
      <c r="E22" s="144" t="s">
        <v>280</v>
      </c>
      <c r="F22" s="147"/>
      <c r="G22" s="147"/>
      <c r="H22" s="158">
        <f t="shared" si="0"/>
        <v>0</v>
      </c>
      <c r="I22" s="158">
        <f t="shared" si="1"/>
        <v>0</v>
      </c>
    </row>
    <row r="23" spans="1:9" s="121" customFormat="1" ht="114.75">
      <c r="A23" s="144">
        <v>5</v>
      </c>
      <c r="B23" s="145" t="s">
        <v>287</v>
      </c>
      <c r="C23" s="144" t="s">
        <v>288</v>
      </c>
      <c r="D23" s="146">
        <v>4.45</v>
      </c>
      <c r="E23" s="144" t="s">
        <v>276</v>
      </c>
      <c r="F23" s="147"/>
      <c r="G23" s="147"/>
      <c r="H23" s="158">
        <f t="shared" si="0"/>
        <v>0</v>
      </c>
      <c r="I23" s="158">
        <f t="shared" si="1"/>
        <v>0</v>
      </c>
    </row>
    <row r="24" spans="1:9" s="121" customFormat="1" ht="114.75">
      <c r="A24" s="144">
        <v>6</v>
      </c>
      <c r="B24" s="145" t="s">
        <v>289</v>
      </c>
      <c r="C24" s="144" t="s">
        <v>290</v>
      </c>
      <c r="D24" s="146">
        <v>9.73</v>
      </c>
      <c r="E24" s="144" t="s">
        <v>276</v>
      </c>
      <c r="F24" s="147"/>
      <c r="G24" s="147"/>
      <c r="H24" s="158">
        <f t="shared" si="0"/>
        <v>0</v>
      </c>
      <c r="I24" s="158">
        <f t="shared" si="1"/>
        <v>0</v>
      </c>
    </row>
    <row r="25" spans="1:9" s="121" customFormat="1" ht="127.5">
      <c r="A25" s="144">
        <v>7</v>
      </c>
      <c r="B25" s="145" t="s">
        <v>291</v>
      </c>
      <c r="C25" s="144" t="s">
        <v>292</v>
      </c>
      <c r="D25" s="146">
        <v>23.15</v>
      </c>
      <c r="E25" s="144" t="s">
        <v>276</v>
      </c>
      <c r="F25" s="147"/>
      <c r="G25" s="147"/>
      <c r="H25" s="158">
        <f t="shared" si="0"/>
        <v>0</v>
      </c>
      <c r="I25" s="158">
        <f t="shared" si="1"/>
        <v>0</v>
      </c>
    </row>
    <row r="26" spans="1:9" s="121" customFormat="1" ht="25.5">
      <c r="A26" s="144">
        <v>8</v>
      </c>
      <c r="B26" s="145" t="s">
        <v>293</v>
      </c>
      <c r="C26" s="144" t="s">
        <v>294</v>
      </c>
      <c r="D26" s="146">
        <v>3.7</v>
      </c>
      <c r="E26" s="144" t="s">
        <v>31</v>
      </c>
      <c r="F26" s="147"/>
      <c r="G26" s="147"/>
      <c r="H26" s="158">
        <f t="shared" si="0"/>
        <v>0</v>
      </c>
      <c r="I26" s="158">
        <f t="shared" si="1"/>
        <v>0</v>
      </c>
    </row>
    <row r="27" spans="1:9" s="121" customFormat="1" ht="63.75">
      <c r="A27" s="144">
        <v>9</v>
      </c>
      <c r="B27" s="145" t="s">
        <v>295</v>
      </c>
      <c r="C27" s="144" t="s">
        <v>296</v>
      </c>
      <c r="D27" s="146">
        <v>0.01</v>
      </c>
      <c r="E27" s="144" t="s">
        <v>276</v>
      </c>
      <c r="F27" s="147"/>
      <c r="G27" s="147"/>
      <c r="H27" s="158">
        <f t="shared" si="0"/>
        <v>0</v>
      </c>
      <c r="I27" s="158">
        <f t="shared" si="1"/>
        <v>0</v>
      </c>
    </row>
    <row r="28" spans="1:9" s="121" customFormat="1">
      <c r="A28" s="138"/>
      <c r="B28" s="139"/>
      <c r="C28" s="140" t="s">
        <v>272</v>
      </c>
      <c r="D28" s="138"/>
      <c r="E28" s="138"/>
      <c r="F28" s="148"/>
      <c r="G28" s="148"/>
      <c r="H28" s="159">
        <f>SUM(H19:H27)</f>
        <v>0</v>
      </c>
      <c r="I28" s="159">
        <f>SUM(I19:I27)</f>
        <v>0</v>
      </c>
    </row>
    <row r="29" spans="1:9" s="121" customFormat="1">
      <c r="A29" s="138"/>
      <c r="B29" s="139"/>
      <c r="C29" s="140"/>
      <c r="D29" s="149"/>
      <c r="E29" s="149"/>
      <c r="F29" s="150"/>
      <c r="G29" s="150"/>
      <c r="H29" s="151"/>
      <c r="I29" s="151"/>
    </row>
    <row r="30" spans="1:9" s="121" customFormat="1">
      <c r="A30" s="138"/>
      <c r="B30" s="139"/>
      <c r="C30" s="140" t="s">
        <v>297</v>
      </c>
      <c r="D30" s="134"/>
      <c r="E30" s="134"/>
      <c r="F30" s="137"/>
      <c r="G30" s="137"/>
      <c r="H30" s="137"/>
      <c r="I30" s="137"/>
    </row>
    <row r="31" spans="1:9" s="121" customFormat="1" ht="25.5">
      <c r="A31" s="140" t="s">
        <v>41</v>
      </c>
      <c r="B31" s="141" t="s">
        <v>262</v>
      </c>
      <c r="C31" s="140" t="s">
        <v>263</v>
      </c>
      <c r="D31" s="142" t="s">
        <v>264</v>
      </c>
      <c r="E31" s="140" t="s">
        <v>265</v>
      </c>
      <c r="F31" s="143" t="s">
        <v>266</v>
      </c>
      <c r="G31" s="143" t="s">
        <v>267</v>
      </c>
      <c r="H31" s="143" t="s">
        <v>268</v>
      </c>
      <c r="I31" s="143" t="s">
        <v>269</v>
      </c>
    </row>
    <row r="32" spans="1:9" s="121" customFormat="1" ht="114.75">
      <c r="A32" s="144">
        <v>1</v>
      </c>
      <c r="B32" s="145" t="s">
        <v>298</v>
      </c>
      <c r="C32" s="144" t="s">
        <v>299</v>
      </c>
      <c r="D32" s="146">
        <v>34.200000000000003</v>
      </c>
      <c r="E32" s="144" t="s">
        <v>11</v>
      </c>
      <c r="F32" s="147"/>
      <c r="G32" s="147"/>
      <c r="H32" s="158">
        <f>SUM(D32*F32)</f>
        <v>0</v>
      </c>
      <c r="I32" s="158">
        <f>SUM(D32*G32)</f>
        <v>0</v>
      </c>
    </row>
    <row r="33" spans="1:9" s="121" customFormat="1">
      <c r="A33" s="152"/>
      <c r="B33" s="153"/>
      <c r="C33" s="154" t="s">
        <v>272</v>
      </c>
      <c r="D33" s="152"/>
      <c r="E33" s="152"/>
      <c r="F33" s="155"/>
      <c r="G33" s="155"/>
      <c r="H33" s="160">
        <f>SUM(H32:H32)</f>
        <v>0</v>
      </c>
      <c r="I33" s="160">
        <f>SUM(I32:I32)</f>
        <v>0</v>
      </c>
    </row>
    <row r="34" spans="1:9" s="121" customFormat="1">
      <c r="A34" s="122"/>
      <c r="B34" s="123"/>
      <c r="C34" s="123"/>
      <c r="D34" s="123"/>
      <c r="E34" s="123"/>
      <c r="F34" s="123"/>
      <c r="G34" s="123"/>
      <c r="H34" s="124"/>
      <c r="I34" s="124"/>
    </row>
    <row r="35" spans="1:9" s="121" customFormat="1" ht="37.5">
      <c r="A35" s="125"/>
      <c r="B35" s="126"/>
      <c r="C35" s="127" t="s">
        <v>300</v>
      </c>
      <c r="D35" s="128"/>
      <c r="E35" s="126"/>
      <c r="F35" s="128"/>
      <c r="G35" s="128"/>
      <c r="H35" s="128"/>
      <c r="I35" s="128"/>
    </row>
    <row r="36" spans="1:9" s="121" customFormat="1">
      <c r="A36" s="125"/>
      <c r="B36" s="126"/>
      <c r="C36" s="156" t="s">
        <v>301</v>
      </c>
      <c r="D36" s="128"/>
      <c r="E36" s="126"/>
      <c r="F36" s="128"/>
      <c r="G36" s="128"/>
      <c r="H36" s="128"/>
      <c r="I36" s="128"/>
    </row>
    <row r="37" spans="1:9" s="121" customFormat="1" ht="25.5">
      <c r="A37" s="130" t="s">
        <v>41</v>
      </c>
      <c r="B37" s="129" t="s">
        <v>262</v>
      </c>
      <c r="C37" s="156" t="s">
        <v>263</v>
      </c>
      <c r="D37" s="131" t="s">
        <v>264</v>
      </c>
      <c r="E37" s="129" t="s">
        <v>265</v>
      </c>
      <c r="F37" s="131" t="s">
        <v>266</v>
      </c>
      <c r="G37" s="131" t="s">
        <v>267</v>
      </c>
      <c r="H37" s="131" t="s">
        <v>268</v>
      </c>
      <c r="I37" s="131" t="s">
        <v>269</v>
      </c>
    </row>
    <row r="38" spans="1:9" s="121" customFormat="1" ht="76.5">
      <c r="A38" s="125">
        <v>1</v>
      </c>
      <c r="B38" s="126" t="s">
        <v>302</v>
      </c>
      <c r="C38" s="132" t="s">
        <v>303</v>
      </c>
      <c r="D38" s="128">
        <v>1</v>
      </c>
      <c r="E38" s="126" t="s">
        <v>9</v>
      </c>
      <c r="F38" s="128"/>
      <c r="G38" s="128"/>
      <c r="H38" s="128">
        <f>ROUND(D38*F38, 0)</f>
        <v>0</v>
      </c>
      <c r="I38" s="128">
        <f>ROUND(D38*G38, 0)</f>
        <v>0</v>
      </c>
    </row>
    <row r="39" spans="1:9" s="121" customFormat="1">
      <c r="A39" s="125"/>
      <c r="B39" s="126"/>
      <c r="C39" s="132" t="s">
        <v>304</v>
      </c>
      <c r="D39" s="128"/>
      <c r="E39" s="126"/>
      <c r="F39" s="128"/>
      <c r="G39" s="128"/>
      <c r="H39" s="128"/>
      <c r="I39" s="128"/>
    </row>
    <row r="40" spans="1:9" s="43" customFormat="1" ht="12.75">
      <c r="A40" s="125"/>
      <c r="B40" s="126"/>
      <c r="C40" s="126"/>
      <c r="D40" s="128"/>
      <c r="E40" s="126"/>
      <c r="F40" s="128"/>
      <c r="G40" s="128"/>
      <c r="H40" s="128"/>
      <c r="I40" s="128"/>
    </row>
    <row r="41" spans="1:9" s="43" customFormat="1" ht="12.75">
      <c r="A41" s="130"/>
      <c r="B41" s="129"/>
      <c r="C41" s="129" t="s">
        <v>272</v>
      </c>
      <c r="D41" s="131"/>
      <c r="E41" s="129"/>
      <c r="F41" s="131"/>
      <c r="G41" s="131"/>
      <c r="H41" s="131">
        <f>ROUND(SUM(H38:H40),0)</f>
        <v>0</v>
      </c>
      <c r="I41" s="131">
        <f>ROUND(SUM(I38:I40),0)</f>
        <v>0</v>
      </c>
    </row>
    <row r="42" spans="1:9" s="43" customFormat="1" ht="12.75">
      <c r="A42" s="125"/>
      <c r="B42" s="126"/>
      <c r="C42" s="126"/>
      <c r="D42" s="128"/>
      <c r="E42" s="126"/>
      <c r="F42" s="128"/>
      <c r="G42" s="128"/>
      <c r="H42" s="128"/>
      <c r="I42" s="128"/>
    </row>
    <row r="43" spans="1:9" s="43" customFormat="1" ht="12.75">
      <c r="A43" s="125"/>
      <c r="B43" s="126"/>
      <c r="C43" s="156" t="s">
        <v>305</v>
      </c>
      <c r="D43" s="128"/>
      <c r="E43" s="126"/>
      <c r="F43" s="128"/>
      <c r="G43" s="128"/>
      <c r="H43" s="128"/>
      <c r="I43" s="128"/>
    </row>
    <row r="44" spans="1:9" ht="25.5">
      <c r="A44" s="130" t="s">
        <v>41</v>
      </c>
      <c r="B44" s="129" t="s">
        <v>262</v>
      </c>
      <c r="C44" s="156" t="s">
        <v>263</v>
      </c>
      <c r="D44" s="131" t="s">
        <v>264</v>
      </c>
      <c r="E44" s="129" t="s">
        <v>265</v>
      </c>
      <c r="F44" s="131" t="s">
        <v>266</v>
      </c>
      <c r="G44" s="131" t="s">
        <v>267</v>
      </c>
      <c r="H44" s="131" t="s">
        <v>268</v>
      </c>
      <c r="I44" s="131" t="s">
        <v>269</v>
      </c>
    </row>
    <row r="45" spans="1:9" ht="38.25">
      <c r="A45" s="125">
        <v>1</v>
      </c>
      <c r="B45" s="126" t="s">
        <v>306</v>
      </c>
      <c r="C45" s="132" t="s">
        <v>307</v>
      </c>
      <c r="D45" s="128">
        <v>1</v>
      </c>
      <c r="E45" s="126" t="s">
        <v>308</v>
      </c>
      <c r="F45" s="128"/>
      <c r="G45" s="128"/>
      <c r="H45" s="128">
        <f>ROUND(D45*F45, 0)</f>
        <v>0</v>
      </c>
      <c r="I45" s="128">
        <f>ROUND(D45*G45, 0)</f>
        <v>0</v>
      </c>
    </row>
    <row r="46" spans="1:9">
      <c r="A46" s="125"/>
      <c r="B46" s="126"/>
      <c r="C46" s="126"/>
      <c r="D46" s="128"/>
      <c r="E46" s="126"/>
      <c r="F46" s="128"/>
      <c r="G46" s="128"/>
      <c r="H46" s="128"/>
      <c r="I46" s="128"/>
    </row>
    <row r="47" spans="1:9" ht="25.5">
      <c r="A47" s="125">
        <v>2</v>
      </c>
      <c r="B47" s="126" t="s">
        <v>309</v>
      </c>
      <c r="C47" s="132" t="s">
        <v>310</v>
      </c>
      <c r="D47" s="128">
        <v>1</v>
      </c>
      <c r="E47" s="126" t="s">
        <v>13</v>
      </c>
      <c r="F47" s="128"/>
      <c r="G47" s="128"/>
      <c r="H47" s="128">
        <f>ROUND(D47*F47, 0)</f>
        <v>0</v>
      </c>
      <c r="I47" s="128">
        <f>ROUND(D47*G47, 0)</f>
        <v>0</v>
      </c>
    </row>
    <row r="48" spans="1:9">
      <c r="A48" s="125"/>
      <c r="B48" s="126"/>
      <c r="C48" s="126"/>
      <c r="D48" s="128"/>
      <c r="E48" s="126"/>
      <c r="F48" s="128"/>
      <c r="G48" s="128"/>
      <c r="H48" s="128"/>
      <c r="I48" s="128"/>
    </row>
    <row r="49" spans="1:9">
      <c r="A49" s="130"/>
      <c r="B49" s="129"/>
      <c r="C49" s="129" t="s">
        <v>272</v>
      </c>
      <c r="D49" s="131"/>
      <c r="E49" s="129"/>
      <c r="F49" s="131"/>
      <c r="G49" s="131"/>
      <c r="H49" s="131">
        <f>ROUND(SUM(H45:H48),0)</f>
        <v>0</v>
      </c>
      <c r="I49" s="131">
        <f>ROUND(SUM(I45:I48),0)</f>
        <v>0</v>
      </c>
    </row>
    <row r="50" spans="1:9">
      <c r="A50" s="125"/>
      <c r="B50" s="126"/>
      <c r="C50" s="126"/>
      <c r="D50" s="128"/>
      <c r="E50" s="126"/>
      <c r="F50" s="128"/>
      <c r="G50" s="128"/>
      <c r="H50" s="128"/>
      <c r="I50" s="128"/>
    </row>
    <row r="51" spans="1:9">
      <c r="A51" s="125"/>
      <c r="B51" s="126"/>
      <c r="C51" s="133" t="s">
        <v>311</v>
      </c>
      <c r="D51" s="128"/>
      <c r="E51" s="126"/>
      <c r="F51" s="128"/>
      <c r="G51" s="128"/>
      <c r="H51" s="128"/>
      <c r="I51" s="128"/>
    </row>
    <row r="52" spans="1:9" ht="25.5">
      <c r="A52" s="130" t="s">
        <v>41</v>
      </c>
      <c r="B52" s="129" t="s">
        <v>262</v>
      </c>
      <c r="C52" s="129" t="s">
        <v>263</v>
      </c>
      <c r="D52" s="131" t="s">
        <v>264</v>
      </c>
      <c r="E52" s="129" t="s">
        <v>265</v>
      </c>
      <c r="F52" s="131" t="s">
        <v>266</v>
      </c>
      <c r="G52" s="131" t="s">
        <v>267</v>
      </c>
      <c r="H52" s="131" t="s">
        <v>268</v>
      </c>
      <c r="I52" s="131" t="s">
        <v>269</v>
      </c>
    </row>
    <row r="53" spans="1:9" ht="51">
      <c r="A53" s="125">
        <v>1</v>
      </c>
      <c r="B53" s="126" t="s">
        <v>312</v>
      </c>
      <c r="C53" s="132" t="s">
        <v>313</v>
      </c>
      <c r="D53" s="128">
        <v>17.12</v>
      </c>
      <c r="E53" s="126" t="s">
        <v>276</v>
      </c>
      <c r="F53" s="128"/>
      <c r="G53" s="128"/>
      <c r="H53" s="128">
        <f>ROUND(D53*F53, 0)</f>
        <v>0</v>
      </c>
      <c r="I53" s="128">
        <f>ROUND(D53*G53, 0)</f>
        <v>0</v>
      </c>
    </row>
    <row r="54" spans="1:9">
      <c r="A54" s="125"/>
      <c r="B54" s="126"/>
      <c r="C54" s="126"/>
      <c r="D54" s="128"/>
      <c r="E54" s="126"/>
      <c r="F54" s="128"/>
      <c r="G54" s="128"/>
      <c r="H54" s="128"/>
      <c r="I54" s="128"/>
    </row>
    <row r="55" spans="1:9" ht="66.75">
      <c r="A55" s="125">
        <v>2</v>
      </c>
      <c r="B55" s="126" t="s">
        <v>314</v>
      </c>
      <c r="C55" s="132" t="s">
        <v>315</v>
      </c>
      <c r="D55" s="128">
        <v>17.850000000000001</v>
      </c>
      <c r="E55" s="126" t="s">
        <v>276</v>
      </c>
      <c r="F55" s="128"/>
      <c r="G55" s="128"/>
      <c r="H55" s="128">
        <f>ROUND(D55*F55, 0)</f>
        <v>0</v>
      </c>
      <c r="I55" s="128">
        <f>ROUND(D55*G55, 0)</f>
        <v>0</v>
      </c>
    </row>
    <row r="56" spans="1:9">
      <c r="A56" s="125"/>
      <c r="B56" s="126"/>
      <c r="C56" s="126"/>
      <c r="D56" s="128"/>
      <c r="E56" s="126"/>
      <c r="F56" s="128"/>
      <c r="G56" s="128"/>
      <c r="H56" s="128"/>
      <c r="I56" s="128"/>
    </row>
    <row r="57" spans="1:9" ht="76.5">
      <c r="A57" s="125">
        <v>3</v>
      </c>
      <c r="B57" s="126" t="s">
        <v>316</v>
      </c>
      <c r="C57" s="132" t="s">
        <v>317</v>
      </c>
      <c r="D57" s="128">
        <v>20.25</v>
      </c>
      <c r="E57" s="126" t="s">
        <v>276</v>
      </c>
      <c r="F57" s="128"/>
      <c r="G57" s="128"/>
      <c r="H57" s="128">
        <f>ROUND(D57*F57, 0)</f>
        <v>0</v>
      </c>
      <c r="I57" s="128">
        <f>ROUND(D57*G57, 0)</f>
        <v>0</v>
      </c>
    </row>
    <row r="58" spans="1:9">
      <c r="A58" s="125"/>
      <c r="B58" s="126"/>
      <c r="C58" s="126"/>
      <c r="D58" s="128"/>
      <c r="E58" s="126"/>
      <c r="F58" s="128"/>
      <c r="G58" s="128"/>
      <c r="H58" s="128"/>
      <c r="I58" s="128"/>
    </row>
    <row r="59" spans="1:9" ht="51">
      <c r="A59" s="125">
        <v>4</v>
      </c>
      <c r="B59" s="126" t="s">
        <v>318</v>
      </c>
      <c r="C59" s="132" t="s">
        <v>319</v>
      </c>
      <c r="D59" s="128">
        <v>18.23</v>
      </c>
      <c r="E59" s="126" t="s">
        <v>276</v>
      </c>
      <c r="F59" s="128"/>
      <c r="G59" s="128"/>
      <c r="H59" s="128">
        <f>ROUND(D59*F59, 0)</f>
        <v>0</v>
      </c>
      <c r="I59" s="128">
        <f>ROUND(D59*G59, 0)</f>
        <v>0</v>
      </c>
    </row>
    <row r="60" spans="1:9">
      <c r="A60" s="125"/>
      <c r="B60" s="126"/>
      <c r="C60" s="126"/>
      <c r="D60" s="128"/>
      <c r="E60" s="126"/>
      <c r="F60" s="128"/>
      <c r="G60" s="128"/>
      <c r="H60" s="128"/>
      <c r="I60" s="128"/>
    </row>
    <row r="61" spans="1:9" ht="76.5">
      <c r="A61" s="125">
        <v>5</v>
      </c>
      <c r="B61" s="126" t="s">
        <v>320</v>
      </c>
      <c r="C61" s="132" t="s">
        <v>321</v>
      </c>
      <c r="D61" s="128">
        <v>87.33</v>
      </c>
      <c r="E61" s="126" t="s">
        <v>276</v>
      </c>
      <c r="F61" s="128"/>
      <c r="G61" s="128"/>
      <c r="H61" s="128">
        <f>ROUND(D61*F61, 0)</f>
        <v>0</v>
      </c>
      <c r="I61" s="128">
        <f>ROUND(D61*G61, 0)</f>
        <v>0</v>
      </c>
    </row>
    <row r="62" spans="1:9">
      <c r="A62" s="125"/>
      <c r="B62" s="126"/>
      <c r="C62" s="132" t="s">
        <v>322</v>
      </c>
      <c r="D62" s="128"/>
      <c r="E62" s="126"/>
      <c r="F62" s="128"/>
      <c r="G62" s="128"/>
      <c r="H62" s="128"/>
      <c r="I62" s="128"/>
    </row>
    <row r="63" spans="1:9">
      <c r="A63" s="125"/>
      <c r="B63" s="126"/>
      <c r="C63" s="126"/>
      <c r="D63" s="128"/>
      <c r="E63" s="126"/>
      <c r="F63" s="128"/>
      <c r="G63" s="128"/>
      <c r="H63" s="128"/>
      <c r="I63" s="128"/>
    </row>
    <row r="64" spans="1:9" ht="76.5">
      <c r="A64" s="125">
        <v>6</v>
      </c>
      <c r="B64" s="126" t="s">
        <v>323</v>
      </c>
      <c r="C64" s="132" t="s">
        <v>324</v>
      </c>
      <c r="D64" s="128">
        <v>14.41</v>
      </c>
      <c r="E64" s="126" t="s">
        <v>276</v>
      </c>
      <c r="F64" s="128"/>
      <c r="G64" s="128"/>
      <c r="H64" s="128">
        <f>ROUND(D64*F64, 0)</f>
        <v>0</v>
      </c>
      <c r="I64" s="128">
        <f>ROUND(D64*G64, 0)</f>
        <v>0</v>
      </c>
    </row>
    <row r="65" spans="1:9">
      <c r="A65" s="125"/>
      <c r="B65" s="126"/>
      <c r="C65" s="126"/>
      <c r="D65" s="128"/>
      <c r="E65" s="126"/>
      <c r="F65" s="128"/>
      <c r="G65" s="128"/>
      <c r="H65" s="128"/>
      <c r="I65" s="128"/>
    </row>
    <row r="66" spans="1:9">
      <c r="A66" s="130"/>
      <c r="B66" s="129"/>
      <c r="C66" s="129" t="s">
        <v>272</v>
      </c>
      <c r="D66" s="131"/>
      <c r="E66" s="129"/>
      <c r="F66" s="131"/>
      <c r="G66" s="131"/>
      <c r="H66" s="131">
        <f>ROUND(SUM(H53:H65),0)</f>
        <v>0</v>
      </c>
      <c r="I66" s="131">
        <f>ROUND(SUM(I53:I65),0)</f>
        <v>0</v>
      </c>
    </row>
    <row r="67" spans="1:9">
      <c r="A67" s="125"/>
      <c r="B67" s="126"/>
      <c r="C67" s="126"/>
      <c r="D67" s="128"/>
      <c r="E67" s="126"/>
      <c r="F67" s="128"/>
      <c r="G67" s="128"/>
      <c r="H67" s="128"/>
      <c r="I67" s="128"/>
    </row>
    <row r="68" spans="1:9">
      <c r="A68" s="125"/>
      <c r="B68" s="126"/>
      <c r="C68" s="133" t="s">
        <v>325</v>
      </c>
      <c r="D68" s="128"/>
      <c r="E68" s="126"/>
      <c r="F68" s="128"/>
      <c r="G68" s="128"/>
      <c r="H68" s="128"/>
      <c r="I68" s="128"/>
    </row>
    <row r="69" spans="1:9" ht="25.5">
      <c r="A69" s="130" t="s">
        <v>41</v>
      </c>
      <c r="B69" s="129" t="s">
        <v>262</v>
      </c>
      <c r="C69" s="129" t="s">
        <v>263</v>
      </c>
      <c r="D69" s="131" t="s">
        <v>264</v>
      </c>
      <c r="E69" s="129" t="s">
        <v>265</v>
      </c>
      <c r="F69" s="131" t="s">
        <v>266</v>
      </c>
      <c r="G69" s="131" t="s">
        <v>267</v>
      </c>
      <c r="H69" s="131" t="s">
        <v>268</v>
      </c>
      <c r="I69" s="131" t="s">
        <v>269</v>
      </c>
    </row>
    <row r="70" spans="1:9" ht="65.25">
      <c r="A70" s="125">
        <v>1</v>
      </c>
      <c r="B70" s="126" t="s">
        <v>326</v>
      </c>
      <c r="C70" s="132" t="s">
        <v>327</v>
      </c>
      <c r="D70" s="128">
        <v>5.74</v>
      </c>
      <c r="E70" s="126" t="s">
        <v>276</v>
      </c>
      <c r="F70" s="128"/>
      <c r="G70" s="128"/>
      <c r="H70" s="128">
        <f>ROUND(D70*F70, 0)</f>
        <v>0</v>
      </c>
      <c r="I70" s="128">
        <f>ROUND(D70*G70, 0)</f>
        <v>0</v>
      </c>
    </row>
    <row r="71" spans="1:9">
      <c r="A71" s="125"/>
      <c r="B71" s="126"/>
      <c r="C71" s="126"/>
      <c r="D71" s="128"/>
      <c r="E71" s="126"/>
      <c r="F71" s="128"/>
      <c r="G71" s="128"/>
      <c r="H71" s="128"/>
      <c r="I71" s="128"/>
    </row>
    <row r="72" spans="1:9">
      <c r="A72" s="130"/>
      <c r="B72" s="129"/>
      <c r="C72" s="129" t="s">
        <v>272</v>
      </c>
      <c r="D72" s="131"/>
      <c r="E72" s="129"/>
      <c r="F72" s="131"/>
      <c r="G72" s="131"/>
      <c r="H72" s="131">
        <f>ROUND(SUM(H70:H71),0)</f>
        <v>0</v>
      </c>
      <c r="I72" s="131">
        <f>ROUND(SUM(I70:I71),0)</f>
        <v>0</v>
      </c>
    </row>
    <row r="73" spans="1:9">
      <c r="A73" s="125"/>
      <c r="B73" s="126"/>
      <c r="C73" s="126"/>
      <c r="D73" s="128"/>
      <c r="E73" s="126"/>
      <c r="F73" s="128"/>
      <c r="G73" s="128"/>
      <c r="H73" s="128"/>
      <c r="I73" s="128"/>
    </row>
    <row r="74" spans="1:9">
      <c r="A74" s="125"/>
      <c r="B74" s="126"/>
      <c r="C74" s="133" t="s">
        <v>328</v>
      </c>
      <c r="D74" s="128"/>
      <c r="E74" s="126"/>
      <c r="F74" s="128"/>
      <c r="G74" s="128"/>
      <c r="H74" s="128"/>
      <c r="I74" s="128"/>
    </row>
    <row r="75" spans="1:9" ht="25.5">
      <c r="A75" s="130" t="s">
        <v>41</v>
      </c>
      <c r="B75" s="129" t="s">
        <v>262</v>
      </c>
      <c r="C75" s="129" t="s">
        <v>263</v>
      </c>
      <c r="D75" s="131" t="s">
        <v>264</v>
      </c>
      <c r="E75" s="129" t="s">
        <v>265</v>
      </c>
      <c r="F75" s="131" t="s">
        <v>266</v>
      </c>
      <c r="G75" s="131" t="s">
        <v>267</v>
      </c>
      <c r="H75" s="131" t="s">
        <v>268</v>
      </c>
      <c r="I75" s="131" t="s">
        <v>269</v>
      </c>
    </row>
    <row r="76" spans="1:9" ht="25.5">
      <c r="A76" s="125">
        <v>1</v>
      </c>
      <c r="B76" s="126" t="s">
        <v>329</v>
      </c>
      <c r="C76" s="132" t="s">
        <v>330</v>
      </c>
      <c r="D76" s="128">
        <v>29.5</v>
      </c>
      <c r="E76" s="126" t="s">
        <v>11</v>
      </c>
      <c r="F76" s="128"/>
      <c r="G76" s="128"/>
      <c r="H76" s="128">
        <f>ROUND(D76*F76, 0)</f>
        <v>0</v>
      </c>
      <c r="I76" s="128">
        <f>ROUND(D76*G76, 0)</f>
        <v>0</v>
      </c>
    </row>
    <row r="77" spans="1:9">
      <c r="A77" s="125"/>
      <c r="B77" s="126"/>
      <c r="C77" s="126"/>
      <c r="D77" s="128"/>
      <c r="E77" s="126"/>
      <c r="F77" s="128"/>
      <c r="G77" s="128"/>
      <c r="H77" s="128"/>
      <c r="I77" s="128"/>
    </row>
    <row r="78" spans="1:9" ht="25.5">
      <c r="A78" s="125">
        <v>2</v>
      </c>
      <c r="B78" s="126" t="s">
        <v>331</v>
      </c>
      <c r="C78" s="132" t="s">
        <v>332</v>
      </c>
      <c r="D78" s="128">
        <v>39.799999999999997</v>
      </c>
      <c r="E78" s="126" t="s">
        <v>11</v>
      </c>
      <c r="F78" s="128"/>
      <c r="G78" s="128"/>
      <c r="H78" s="128">
        <f>ROUND(D78*F78, 0)</f>
        <v>0</v>
      </c>
      <c r="I78" s="128">
        <f>ROUND(D78*G78, 0)</f>
        <v>0</v>
      </c>
    </row>
    <row r="79" spans="1:9">
      <c r="A79" s="125"/>
      <c r="B79" s="126"/>
      <c r="C79" s="126"/>
      <c r="D79" s="128"/>
      <c r="E79" s="126"/>
      <c r="F79" s="128"/>
      <c r="G79" s="128"/>
      <c r="H79" s="128"/>
      <c r="I79" s="128"/>
    </row>
    <row r="80" spans="1:9" ht="79.5">
      <c r="A80" s="125">
        <v>3</v>
      </c>
      <c r="B80" s="126" t="s">
        <v>333</v>
      </c>
      <c r="C80" s="132" t="s">
        <v>334</v>
      </c>
      <c r="D80" s="128">
        <v>7.4</v>
      </c>
      <c r="E80" s="126" t="s">
        <v>11</v>
      </c>
      <c r="F80" s="128"/>
      <c r="G80" s="128"/>
      <c r="H80" s="128">
        <f>ROUND(D80*F80, 0)</f>
        <v>0</v>
      </c>
      <c r="I80" s="128">
        <f>ROUND(D80*G80, 0)</f>
        <v>0</v>
      </c>
    </row>
    <row r="81" spans="1:9">
      <c r="A81" s="125"/>
      <c r="B81" s="126"/>
      <c r="C81" s="126"/>
      <c r="D81" s="128"/>
      <c r="E81" s="126"/>
      <c r="F81" s="128"/>
      <c r="G81" s="128"/>
      <c r="H81" s="128"/>
      <c r="I81" s="128"/>
    </row>
    <row r="82" spans="1:9" ht="38.25">
      <c r="A82" s="125">
        <v>4</v>
      </c>
      <c r="B82" s="126" t="s">
        <v>335</v>
      </c>
      <c r="C82" s="132" t="s">
        <v>336</v>
      </c>
      <c r="D82" s="128">
        <v>7.4</v>
      </c>
      <c r="E82" s="126" t="s">
        <v>11</v>
      </c>
      <c r="F82" s="128"/>
      <c r="G82" s="128"/>
      <c r="H82" s="128">
        <f>ROUND(D82*F82, 0)</f>
        <v>0</v>
      </c>
      <c r="I82" s="128">
        <f>ROUND(D82*G82, 0)</f>
        <v>0</v>
      </c>
    </row>
    <row r="83" spans="1:9">
      <c r="A83" s="125"/>
      <c r="B83" s="126"/>
      <c r="C83" s="126"/>
      <c r="D83" s="128"/>
      <c r="E83" s="126"/>
      <c r="F83" s="128"/>
      <c r="G83" s="128"/>
      <c r="H83" s="128"/>
      <c r="I83" s="128"/>
    </row>
    <row r="84" spans="1:9">
      <c r="A84" s="130"/>
      <c r="B84" s="129"/>
      <c r="C84" s="129" t="s">
        <v>272</v>
      </c>
      <c r="D84" s="131"/>
      <c r="E84" s="129"/>
      <c r="F84" s="131"/>
      <c r="G84" s="131"/>
      <c r="H84" s="131">
        <f>ROUND(SUM(H76:H83),0)</f>
        <v>0</v>
      </c>
      <c r="I84" s="131">
        <f>ROUND(SUM(I76:I83),0)</f>
        <v>0</v>
      </c>
    </row>
    <row r="85" spans="1:9">
      <c r="A85" s="125"/>
      <c r="B85" s="126"/>
      <c r="C85" s="126"/>
      <c r="D85" s="128"/>
      <c r="E85" s="126"/>
      <c r="F85" s="128"/>
      <c r="G85" s="128"/>
      <c r="H85" s="128"/>
      <c r="I85" s="128"/>
    </row>
    <row r="86" spans="1:9">
      <c r="A86" s="125"/>
      <c r="B86" s="126"/>
      <c r="C86" s="133" t="s">
        <v>337</v>
      </c>
      <c r="D86" s="128"/>
      <c r="E86" s="126"/>
      <c r="F86" s="128"/>
      <c r="G86" s="128"/>
      <c r="H86" s="128"/>
      <c r="I86" s="128"/>
    </row>
    <row r="87" spans="1:9" ht="25.5">
      <c r="A87" s="130" t="s">
        <v>41</v>
      </c>
      <c r="B87" s="129" t="s">
        <v>262</v>
      </c>
      <c r="C87" s="129" t="s">
        <v>263</v>
      </c>
      <c r="D87" s="131" t="s">
        <v>264</v>
      </c>
      <c r="E87" s="129" t="s">
        <v>265</v>
      </c>
      <c r="F87" s="131" t="s">
        <v>266</v>
      </c>
      <c r="G87" s="131" t="s">
        <v>267</v>
      </c>
      <c r="H87" s="131" t="s">
        <v>268</v>
      </c>
      <c r="I87" s="131" t="s">
        <v>269</v>
      </c>
    </row>
    <row r="88" spans="1:9" ht="63.75">
      <c r="A88" s="125">
        <v>1</v>
      </c>
      <c r="B88" s="126" t="s">
        <v>338</v>
      </c>
      <c r="C88" s="132" t="s">
        <v>339</v>
      </c>
      <c r="D88" s="128">
        <v>17.2</v>
      </c>
      <c r="E88" s="126" t="s">
        <v>31</v>
      </c>
      <c r="F88" s="128"/>
      <c r="G88" s="128"/>
      <c r="H88" s="128">
        <f>ROUND(D88*F88, 0)</f>
        <v>0</v>
      </c>
      <c r="I88" s="128">
        <f>ROUND(D88*G88, 0)</f>
        <v>0</v>
      </c>
    </row>
    <row r="89" spans="1:9">
      <c r="A89" s="125"/>
      <c r="B89" s="126"/>
      <c r="C89" s="126"/>
      <c r="D89" s="128"/>
      <c r="E89" s="126"/>
      <c r="F89" s="128"/>
      <c r="G89" s="128"/>
      <c r="H89" s="128"/>
      <c r="I89" s="128"/>
    </row>
    <row r="90" spans="1:9">
      <c r="A90" s="130"/>
      <c r="B90" s="129"/>
      <c r="C90" s="129" t="s">
        <v>272</v>
      </c>
      <c r="D90" s="131"/>
      <c r="E90" s="129"/>
      <c r="F90" s="131"/>
      <c r="G90" s="131"/>
      <c r="H90" s="131">
        <f>ROUND(SUM(H88:H89),0)</f>
        <v>0</v>
      </c>
      <c r="I90" s="131">
        <f>ROUND(SUM(I88:I89),0)</f>
        <v>0</v>
      </c>
    </row>
    <row r="91" spans="1:9">
      <c r="A91" s="125"/>
      <c r="B91" s="126"/>
      <c r="C91" s="126"/>
      <c r="D91" s="128"/>
      <c r="E91" s="126"/>
      <c r="F91" s="128"/>
      <c r="G91" s="128"/>
      <c r="H91" s="128"/>
      <c r="I91" s="128"/>
    </row>
    <row r="92" spans="1:9">
      <c r="A92" s="125"/>
      <c r="B92" s="126"/>
      <c r="C92" s="133" t="s">
        <v>340</v>
      </c>
      <c r="D92" s="128"/>
      <c r="E92" s="126"/>
      <c r="F92" s="128"/>
      <c r="G92" s="128"/>
      <c r="H92" s="128"/>
      <c r="I92" s="128"/>
    </row>
    <row r="93" spans="1:9" ht="25.5">
      <c r="A93" s="130" t="s">
        <v>41</v>
      </c>
      <c r="B93" s="129" t="s">
        <v>262</v>
      </c>
      <c r="C93" s="129" t="s">
        <v>263</v>
      </c>
      <c r="D93" s="131" t="s">
        <v>264</v>
      </c>
      <c r="E93" s="129" t="s">
        <v>265</v>
      </c>
      <c r="F93" s="131" t="s">
        <v>266</v>
      </c>
      <c r="G93" s="131" t="s">
        <v>267</v>
      </c>
      <c r="H93" s="131" t="s">
        <v>268</v>
      </c>
      <c r="I93" s="131" t="s">
        <v>269</v>
      </c>
    </row>
    <row r="94" spans="1:9" ht="63.75">
      <c r="A94" s="125">
        <v>1</v>
      </c>
      <c r="B94" s="126" t="s">
        <v>341</v>
      </c>
      <c r="C94" s="132" t="s">
        <v>342</v>
      </c>
      <c r="D94" s="128">
        <v>119.9</v>
      </c>
      <c r="E94" s="126" t="s">
        <v>343</v>
      </c>
      <c r="F94" s="128"/>
      <c r="G94" s="128"/>
      <c r="H94" s="128">
        <f>ROUND(D94*F94, 0)</f>
        <v>0</v>
      </c>
      <c r="I94" s="128">
        <f>ROUND(D94*G94, 0)</f>
        <v>0</v>
      </c>
    </row>
    <row r="95" spans="1:9">
      <c r="A95" s="125"/>
      <c r="B95" s="126"/>
      <c r="C95" s="126"/>
      <c r="D95" s="128"/>
      <c r="E95" s="126"/>
      <c r="F95" s="128"/>
      <c r="G95" s="128"/>
      <c r="H95" s="128"/>
      <c r="I95" s="128"/>
    </row>
    <row r="96" spans="1:9" ht="51">
      <c r="A96" s="125">
        <v>2</v>
      </c>
      <c r="B96" s="126" t="s">
        <v>344</v>
      </c>
      <c r="C96" s="132" t="s">
        <v>345</v>
      </c>
      <c r="D96" s="128">
        <v>160.6</v>
      </c>
      <c r="E96" s="126" t="s">
        <v>343</v>
      </c>
      <c r="F96" s="128"/>
      <c r="G96" s="128"/>
      <c r="H96" s="128">
        <f>ROUND(D96*F96, 0)</f>
        <v>0</v>
      </c>
      <c r="I96" s="128">
        <f>ROUND(D96*G96, 0)</f>
        <v>0</v>
      </c>
    </row>
    <row r="97" spans="1:9">
      <c r="A97" s="125"/>
      <c r="B97" s="126"/>
      <c r="C97" s="126"/>
      <c r="D97" s="128"/>
      <c r="E97" s="126"/>
      <c r="F97" s="128"/>
      <c r="G97" s="128"/>
      <c r="H97" s="128"/>
      <c r="I97" s="128"/>
    </row>
    <row r="98" spans="1:9">
      <c r="A98" s="130"/>
      <c r="B98" s="129"/>
      <c r="C98" s="129" t="s">
        <v>272</v>
      </c>
      <c r="D98" s="131"/>
      <c r="E98" s="129"/>
      <c r="F98" s="131"/>
      <c r="G98" s="131"/>
      <c r="H98" s="131">
        <f>ROUND(SUM(H94:H97),0)</f>
        <v>0</v>
      </c>
      <c r="I98" s="131">
        <f>ROUND(SUM(I94:I97),0)</f>
        <v>0</v>
      </c>
    </row>
    <row r="99" spans="1:9">
      <c r="A99" s="125"/>
      <c r="B99" s="126"/>
      <c r="C99" s="126"/>
      <c r="D99" s="128"/>
      <c r="E99" s="126"/>
      <c r="F99" s="128"/>
      <c r="G99" s="128"/>
      <c r="H99" s="128"/>
      <c r="I99" s="128"/>
    </row>
    <row r="100" spans="1:9">
      <c r="A100" s="125"/>
      <c r="B100" s="126"/>
      <c r="C100" s="133" t="s">
        <v>346</v>
      </c>
      <c r="D100" s="128"/>
      <c r="E100" s="126"/>
      <c r="F100" s="128"/>
      <c r="G100" s="128"/>
      <c r="H100" s="128"/>
      <c r="I100" s="128"/>
    </row>
    <row r="101" spans="1:9" ht="25.5">
      <c r="A101" s="130" t="s">
        <v>41</v>
      </c>
      <c r="B101" s="129" t="s">
        <v>262</v>
      </c>
      <c r="C101" s="129" t="s">
        <v>263</v>
      </c>
      <c r="D101" s="131" t="s">
        <v>264</v>
      </c>
      <c r="E101" s="129" t="s">
        <v>265</v>
      </c>
      <c r="F101" s="131" t="s">
        <v>266</v>
      </c>
      <c r="G101" s="131" t="s">
        <v>267</v>
      </c>
      <c r="H101" s="131" t="s">
        <v>268</v>
      </c>
      <c r="I101" s="131" t="s">
        <v>269</v>
      </c>
    </row>
    <row r="102" spans="1:9" ht="89.25">
      <c r="A102" s="125">
        <v>1</v>
      </c>
      <c r="B102" s="126" t="s">
        <v>347</v>
      </c>
      <c r="C102" s="132" t="s">
        <v>348</v>
      </c>
      <c r="D102" s="128">
        <v>39.799999999999997</v>
      </c>
      <c r="E102" s="126" t="s">
        <v>11</v>
      </c>
      <c r="F102" s="128"/>
      <c r="G102" s="128"/>
      <c r="H102" s="128">
        <f>ROUND(D102*F102, 0)</f>
        <v>0</v>
      </c>
      <c r="I102" s="128">
        <f>ROUND(D102*G102, 0)</f>
        <v>0</v>
      </c>
    </row>
    <row r="103" spans="1:9">
      <c r="A103" s="125"/>
      <c r="B103" s="126"/>
      <c r="C103" s="132" t="s">
        <v>349</v>
      </c>
      <c r="D103" s="128"/>
      <c r="E103" s="126"/>
      <c r="F103" s="128"/>
      <c r="G103" s="128"/>
      <c r="H103" s="128"/>
      <c r="I103" s="128"/>
    </row>
    <row r="104" spans="1:9">
      <c r="A104" s="125"/>
      <c r="B104" s="126"/>
      <c r="C104" s="126"/>
      <c r="D104" s="128"/>
      <c r="E104" s="126"/>
      <c r="F104" s="128"/>
      <c r="G104" s="128"/>
      <c r="H104" s="128"/>
      <c r="I104" s="128"/>
    </row>
    <row r="105" spans="1:9" ht="89.25">
      <c r="A105" s="125">
        <v>2</v>
      </c>
      <c r="B105" s="126" t="s">
        <v>350</v>
      </c>
      <c r="C105" s="132" t="s">
        <v>351</v>
      </c>
      <c r="D105" s="128">
        <v>41.1</v>
      </c>
      <c r="E105" s="126" t="s">
        <v>11</v>
      </c>
      <c r="F105" s="128"/>
      <c r="G105" s="128"/>
      <c r="H105" s="128">
        <f>ROUND(D105*F105, 0)</f>
        <v>0</v>
      </c>
      <c r="I105" s="128">
        <f>ROUND(D105*G105, 0)</f>
        <v>0</v>
      </c>
    </row>
    <row r="106" spans="1:9">
      <c r="A106" s="125"/>
      <c r="B106" s="126"/>
      <c r="C106" s="132" t="s">
        <v>352</v>
      </c>
      <c r="D106" s="128"/>
      <c r="E106" s="126"/>
      <c r="F106" s="128"/>
      <c r="G106" s="128"/>
      <c r="H106" s="128"/>
      <c r="I106" s="128"/>
    </row>
    <row r="107" spans="1:9">
      <c r="A107" s="125"/>
      <c r="B107" s="126"/>
      <c r="C107" s="126"/>
      <c r="D107" s="128"/>
      <c r="E107" s="126"/>
      <c r="F107" s="128"/>
      <c r="G107" s="128"/>
      <c r="H107" s="128"/>
      <c r="I107" s="128"/>
    </row>
    <row r="108" spans="1:9">
      <c r="A108" s="130"/>
      <c r="B108" s="129"/>
      <c r="C108" s="129" t="s">
        <v>272</v>
      </c>
      <c r="D108" s="131"/>
      <c r="E108" s="129"/>
      <c r="F108" s="131"/>
      <c r="G108" s="131"/>
      <c r="H108" s="131">
        <f>ROUND(SUM(H102:H107),0)</f>
        <v>0</v>
      </c>
      <c r="I108" s="131">
        <f>ROUND(SUM(I102:I107),0)</f>
        <v>0</v>
      </c>
    </row>
    <row r="109" spans="1:9">
      <c r="A109" s="125"/>
      <c r="B109" s="126"/>
      <c r="C109" s="126"/>
      <c r="D109" s="128"/>
      <c r="E109" s="126"/>
      <c r="F109" s="128"/>
      <c r="G109" s="128"/>
      <c r="H109" s="128"/>
      <c r="I109" s="128"/>
    </row>
    <row r="110" spans="1:9">
      <c r="A110" s="125"/>
      <c r="B110" s="126"/>
      <c r="C110" s="133" t="s">
        <v>353</v>
      </c>
      <c r="D110" s="128"/>
      <c r="E110" s="126"/>
      <c r="F110" s="128"/>
      <c r="G110" s="128"/>
      <c r="H110" s="128"/>
      <c r="I110" s="128"/>
    </row>
    <row r="111" spans="1:9" ht="25.5">
      <c r="A111" s="130" t="s">
        <v>41</v>
      </c>
      <c r="B111" s="129" t="s">
        <v>262</v>
      </c>
      <c r="C111" s="129" t="s">
        <v>263</v>
      </c>
      <c r="D111" s="131" t="s">
        <v>264</v>
      </c>
      <c r="E111" s="129" t="s">
        <v>265</v>
      </c>
      <c r="F111" s="131" t="s">
        <v>266</v>
      </c>
      <c r="G111" s="131" t="s">
        <v>267</v>
      </c>
      <c r="H111" s="131" t="s">
        <v>268</v>
      </c>
      <c r="I111" s="131" t="s">
        <v>269</v>
      </c>
    </row>
    <row r="112" spans="1:9" ht="89.25">
      <c r="A112" s="125">
        <v>1</v>
      </c>
      <c r="B112" s="126" t="s">
        <v>354</v>
      </c>
      <c r="C112" s="132" t="s">
        <v>355</v>
      </c>
      <c r="D112" s="128">
        <v>11.5</v>
      </c>
      <c r="E112" s="126" t="s">
        <v>31</v>
      </c>
      <c r="F112" s="128"/>
      <c r="G112" s="128"/>
      <c r="H112" s="128">
        <f>ROUND(D112*F112, 0)</f>
        <v>0</v>
      </c>
      <c r="I112" s="128">
        <f>ROUND(D112*G112, 0)</f>
        <v>0</v>
      </c>
    </row>
    <row r="113" spans="1:9" ht="38.25">
      <c r="A113" s="125"/>
      <c r="B113" s="126"/>
      <c r="C113" s="132" t="s">
        <v>356</v>
      </c>
      <c r="D113" s="128"/>
      <c r="E113" s="126"/>
      <c r="F113" s="128"/>
      <c r="G113" s="128"/>
      <c r="H113" s="128"/>
      <c r="I113" s="128"/>
    </row>
    <row r="114" spans="1:9">
      <c r="A114" s="125"/>
      <c r="B114" s="126"/>
      <c r="C114" s="126"/>
      <c r="D114" s="128"/>
      <c r="E114" s="126"/>
      <c r="F114" s="128"/>
      <c r="G114" s="128"/>
      <c r="H114" s="128"/>
      <c r="I114" s="128"/>
    </row>
    <row r="115" spans="1:9">
      <c r="A115" s="130"/>
      <c r="B115" s="129"/>
      <c r="C115" s="129" t="s">
        <v>272</v>
      </c>
      <c r="D115" s="131"/>
      <c r="E115" s="129"/>
      <c r="F115" s="131"/>
      <c r="G115" s="131"/>
      <c r="H115" s="131">
        <f>ROUND(SUM(H112:H114),0)</f>
        <v>0</v>
      </c>
      <c r="I115" s="131">
        <f>ROUND(SUM(I112:I114),0)</f>
        <v>0</v>
      </c>
    </row>
    <row r="116" spans="1:9">
      <c r="A116" s="125"/>
      <c r="B116" s="126"/>
      <c r="C116" s="126"/>
      <c r="D116" s="128"/>
      <c r="E116" s="126"/>
      <c r="F116" s="128"/>
      <c r="G116" s="128"/>
      <c r="H116" s="128"/>
      <c r="I116" s="128"/>
    </row>
    <row r="117" spans="1:9">
      <c r="A117" s="125"/>
      <c r="B117" s="126"/>
      <c r="C117" s="133" t="s">
        <v>357</v>
      </c>
      <c r="D117" s="128"/>
      <c r="E117" s="126"/>
      <c r="F117" s="128"/>
      <c r="G117" s="128"/>
      <c r="H117" s="128"/>
      <c r="I117" s="128"/>
    </row>
    <row r="118" spans="1:9" ht="25.5">
      <c r="A118" s="130" t="s">
        <v>41</v>
      </c>
      <c r="B118" s="129" t="s">
        <v>262</v>
      </c>
      <c r="C118" s="129" t="s">
        <v>263</v>
      </c>
      <c r="D118" s="131" t="s">
        <v>264</v>
      </c>
      <c r="E118" s="129" t="s">
        <v>265</v>
      </c>
      <c r="F118" s="131" t="s">
        <v>266</v>
      </c>
      <c r="G118" s="131" t="s">
        <v>267</v>
      </c>
      <c r="H118" s="131" t="s">
        <v>268</v>
      </c>
      <c r="I118" s="131" t="s">
        <v>269</v>
      </c>
    </row>
    <row r="119" spans="1:9" ht="25.5">
      <c r="A119" s="125">
        <v>1</v>
      </c>
      <c r="B119" s="126" t="s">
        <v>320</v>
      </c>
      <c r="C119" s="132" t="s">
        <v>358</v>
      </c>
      <c r="D119" s="128">
        <v>3.49</v>
      </c>
      <c r="E119" s="126" t="s">
        <v>276</v>
      </c>
      <c r="F119" s="128"/>
      <c r="G119" s="128"/>
      <c r="H119" s="128">
        <f>ROUND(D119*F119, 0)</f>
        <v>0</v>
      </c>
      <c r="I119" s="128">
        <f>ROUND(D119*G119, 0)</f>
        <v>0</v>
      </c>
    </row>
    <row r="120" spans="1:9">
      <c r="A120" s="125"/>
      <c r="B120" s="126"/>
      <c r="C120" s="126"/>
      <c r="D120" s="128"/>
      <c r="E120" s="126"/>
      <c r="F120" s="128"/>
      <c r="G120" s="128"/>
      <c r="H120" s="128"/>
      <c r="I120" s="128"/>
    </row>
    <row r="121" spans="1:9" ht="51">
      <c r="A121" s="125">
        <v>2</v>
      </c>
      <c r="B121" s="126" t="s">
        <v>359</v>
      </c>
      <c r="C121" s="132" t="s">
        <v>360</v>
      </c>
      <c r="D121" s="128">
        <v>87.2</v>
      </c>
      <c r="E121" s="126" t="s">
        <v>11</v>
      </c>
      <c r="F121" s="128"/>
      <c r="G121" s="128"/>
      <c r="H121" s="128">
        <f>ROUND(D121*F121, 0)</f>
        <v>0</v>
      </c>
      <c r="I121" s="128">
        <f>ROUND(D121*G121, 0)</f>
        <v>0</v>
      </c>
    </row>
    <row r="122" spans="1:9">
      <c r="A122" s="125"/>
      <c r="B122" s="126"/>
      <c r="C122" s="126"/>
      <c r="D122" s="128"/>
      <c r="E122" s="126"/>
      <c r="F122" s="128"/>
      <c r="G122" s="128"/>
      <c r="H122" s="128"/>
      <c r="I122" s="128"/>
    </row>
    <row r="123" spans="1:9">
      <c r="A123" s="130"/>
      <c r="B123" s="129"/>
      <c r="C123" s="129" t="s">
        <v>272</v>
      </c>
      <c r="D123" s="131"/>
      <c r="E123" s="129"/>
      <c r="F123" s="131"/>
      <c r="G123" s="131"/>
      <c r="H123" s="131">
        <f>ROUND(SUM(H119:H122),0)</f>
        <v>0</v>
      </c>
      <c r="I123" s="131">
        <f>ROUND(SUM(I119:I122),0)</f>
        <v>0</v>
      </c>
    </row>
    <row r="125" spans="1:9" ht="56.25">
      <c r="A125" s="125"/>
      <c r="B125" s="126"/>
      <c r="C125" s="127" t="s">
        <v>361</v>
      </c>
      <c r="D125" s="128"/>
      <c r="E125" s="126"/>
      <c r="F125" s="128"/>
      <c r="G125" s="128"/>
      <c r="H125" s="128"/>
      <c r="I125" s="128"/>
    </row>
    <row r="126" spans="1:9">
      <c r="A126" s="125"/>
      <c r="B126" s="126"/>
      <c r="C126" s="133" t="s">
        <v>311</v>
      </c>
      <c r="D126" s="128"/>
      <c r="E126" s="126"/>
      <c r="F126" s="128"/>
      <c r="G126" s="128"/>
      <c r="H126" s="128"/>
      <c r="I126" s="128"/>
    </row>
    <row r="127" spans="1:9" ht="25.5">
      <c r="A127" s="130" t="s">
        <v>41</v>
      </c>
      <c r="B127" s="129" t="s">
        <v>262</v>
      </c>
      <c r="C127" s="129" t="s">
        <v>263</v>
      </c>
      <c r="D127" s="131" t="s">
        <v>264</v>
      </c>
      <c r="E127" s="129" t="s">
        <v>265</v>
      </c>
      <c r="F127" s="131" t="s">
        <v>266</v>
      </c>
      <c r="G127" s="131" t="s">
        <v>267</v>
      </c>
      <c r="H127" s="131" t="s">
        <v>268</v>
      </c>
      <c r="I127" s="131" t="s">
        <v>269</v>
      </c>
    </row>
    <row r="128" spans="1:9" ht="76.5">
      <c r="A128" s="125">
        <v>1</v>
      </c>
      <c r="B128" s="126" t="s">
        <v>316</v>
      </c>
      <c r="C128" s="132" t="s">
        <v>317</v>
      </c>
      <c r="D128" s="128">
        <v>16.25</v>
      </c>
      <c r="E128" s="126" t="s">
        <v>276</v>
      </c>
      <c r="F128" s="128"/>
      <c r="G128" s="128"/>
      <c r="H128" s="128">
        <f>ROUND(D128*F128, 0)</f>
        <v>0</v>
      </c>
      <c r="I128" s="128">
        <f>ROUND(D128*G128, 0)</f>
        <v>0</v>
      </c>
    </row>
    <row r="129" spans="1:9">
      <c r="A129" s="125"/>
      <c r="B129" s="126"/>
      <c r="C129" s="126"/>
      <c r="D129" s="128"/>
      <c r="E129" s="126"/>
      <c r="F129" s="128"/>
      <c r="G129" s="128"/>
      <c r="H129" s="128"/>
      <c r="I129" s="128"/>
    </row>
    <row r="130" spans="1:9" ht="51">
      <c r="A130" s="125">
        <v>2</v>
      </c>
      <c r="B130" s="126" t="s">
        <v>318</v>
      </c>
      <c r="C130" s="132" t="s">
        <v>319</v>
      </c>
      <c r="D130" s="128">
        <v>13.82</v>
      </c>
      <c r="E130" s="126" t="s">
        <v>276</v>
      </c>
      <c r="F130" s="128"/>
      <c r="G130" s="128"/>
      <c r="H130" s="128">
        <f>ROUND(D130*F130, 0)</f>
        <v>0</v>
      </c>
      <c r="I130" s="128">
        <f>ROUND(D130*G130, 0)</f>
        <v>0</v>
      </c>
    </row>
    <row r="131" spans="1:9">
      <c r="A131" s="125"/>
      <c r="B131" s="126"/>
      <c r="C131" s="126"/>
      <c r="D131" s="128"/>
      <c r="E131" s="126"/>
      <c r="F131" s="128"/>
      <c r="G131" s="128"/>
      <c r="H131" s="128"/>
      <c r="I131" s="128"/>
    </row>
    <row r="132" spans="1:9">
      <c r="A132" s="130"/>
      <c r="B132" s="129"/>
      <c r="C132" s="129" t="s">
        <v>272</v>
      </c>
      <c r="D132" s="131"/>
      <c r="E132" s="129"/>
      <c r="F132" s="131"/>
      <c r="G132" s="131"/>
      <c r="H132" s="131">
        <f>ROUND(SUM(H128:H131),0)</f>
        <v>0</v>
      </c>
      <c r="I132" s="131">
        <f>ROUND(SUM(I128:I131),0)</f>
        <v>0</v>
      </c>
    </row>
    <row r="133" spans="1:9">
      <c r="A133" s="125"/>
      <c r="B133" s="126"/>
      <c r="C133" s="126"/>
      <c r="D133" s="128"/>
      <c r="E133" s="126"/>
      <c r="F133" s="128"/>
      <c r="G133" s="128"/>
      <c r="H133" s="128"/>
      <c r="I133" s="128"/>
    </row>
    <row r="134" spans="1:9">
      <c r="A134" s="125"/>
      <c r="B134" s="126"/>
      <c r="C134" s="133" t="s">
        <v>328</v>
      </c>
      <c r="D134" s="128"/>
      <c r="E134" s="126"/>
      <c r="F134" s="128"/>
      <c r="G134" s="128"/>
      <c r="H134" s="128"/>
      <c r="I134" s="128"/>
    </row>
    <row r="135" spans="1:9" ht="25.5">
      <c r="A135" s="130" t="s">
        <v>41</v>
      </c>
      <c r="B135" s="129" t="s">
        <v>262</v>
      </c>
      <c r="C135" s="129" t="s">
        <v>263</v>
      </c>
      <c r="D135" s="131" t="s">
        <v>264</v>
      </c>
      <c r="E135" s="129" t="s">
        <v>265</v>
      </c>
      <c r="F135" s="131" t="s">
        <v>266</v>
      </c>
      <c r="G135" s="131" t="s">
        <v>267</v>
      </c>
      <c r="H135" s="131" t="s">
        <v>268</v>
      </c>
      <c r="I135" s="131" t="s">
        <v>269</v>
      </c>
    </row>
    <row r="136" spans="1:9" ht="25.5">
      <c r="A136" s="125">
        <v>1</v>
      </c>
      <c r="B136" s="126" t="s">
        <v>329</v>
      </c>
      <c r="C136" s="132" t="s">
        <v>330</v>
      </c>
      <c r="D136" s="128">
        <v>33.1</v>
      </c>
      <c r="E136" s="126" t="s">
        <v>11</v>
      </c>
      <c r="F136" s="128"/>
      <c r="G136" s="128"/>
      <c r="H136" s="128">
        <f>ROUND(D136*F136, 0)</f>
        <v>0</v>
      </c>
      <c r="I136" s="128">
        <f>ROUND(D136*G136, 0)</f>
        <v>0</v>
      </c>
    </row>
    <row r="137" spans="1:9">
      <c r="A137" s="125"/>
      <c r="B137" s="126"/>
      <c r="C137" s="126"/>
      <c r="D137" s="128"/>
      <c r="E137" s="126"/>
      <c r="F137" s="128"/>
      <c r="G137" s="128"/>
      <c r="H137" s="128"/>
      <c r="I137" s="128"/>
    </row>
    <row r="138" spans="1:9" ht="25.5">
      <c r="A138" s="125">
        <v>2</v>
      </c>
      <c r="B138" s="126" t="s">
        <v>331</v>
      </c>
      <c r="C138" s="132" t="s">
        <v>332</v>
      </c>
      <c r="D138" s="128">
        <v>24.6</v>
      </c>
      <c r="E138" s="126" t="s">
        <v>11</v>
      </c>
      <c r="F138" s="128"/>
      <c r="G138" s="128"/>
      <c r="H138" s="128">
        <f>ROUND(D138*F138, 0)</f>
        <v>0</v>
      </c>
      <c r="I138" s="128">
        <f>ROUND(D138*G138, 0)</f>
        <v>0</v>
      </c>
    </row>
    <row r="139" spans="1:9">
      <c r="A139" s="125"/>
      <c r="B139" s="126"/>
      <c r="C139" s="126"/>
      <c r="D139" s="128"/>
      <c r="E139" s="126"/>
      <c r="F139" s="128"/>
      <c r="G139" s="128"/>
      <c r="H139" s="128"/>
      <c r="I139" s="128"/>
    </row>
    <row r="140" spans="1:9" ht="76.5">
      <c r="A140" s="125">
        <v>3</v>
      </c>
      <c r="B140" s="126" t="s">
        <v>362</v>
      </c>
      <c r="C140" s="132" t="s">
        <v>363</v>
      </c>
      <c r="D140" s="128">
        <v>25.6</v>
      </c>
      <c r="E140" s="126" t="s">
        <v>11</v>
      </c>
      <c r="F140" s="128"/>
      <c r="G140" s="128"/>
      <c r="H140" s="128">
        <f>ROUND(D140*F140, 0)</f>
        <v>0</v>
      </c>
      <c r="I140" s="128">
        <f>ROUND(D140*G140, 0)</f>
        <v>0</v>
      </c>
    </row>
    <row r="141" spans="1:9">
      <c r="A141" s="125"/>
      <c r="B141" s="126"/>
      <c r="C141" s="126"/>
      <c r="D141" s="128"/>
      <c r="E141" s="126"/>
      <c r="F141" s="128"/>
      <c r="G141" s="128"/>
      <c r="H141" s="128"/>
      <c r="I141" s="128"/>
    </row>
    <row r="142" spans="1:9" ht="79.5">
      <c r="A142" s="125">
        <v>4</v>
      </c>
      <c r="B142" s="126" t="s">
        <v>333</v>
      </c>
      <c r="C142" s="132" t="s">
        <v>334</v>
      </c>
      <c r="D142" s="128">
        <v>33.1</v>
      </c>
      <c r="E142" s="126" t="s">
        <v>11</v>
      </c>
      <c r="F142" s="128"/>
      <c r="G142" s="128"/>
      <c r="H142" s="128">
        <f>ROUND(D142*F142, 0)</f>
        <v>0</v>
      </c>
      <c r="I142" s="128">
        <f>ROUND(D142*G142, 0)</f>
        <v>0</v>
      </c>
    </row>
    <row r="143" spans="1:9">
      <c r="A143" s="125"/>
      <c r="B143" s="126"/>
      <c r="C143" s="126"/>
      <c r="D143" s="128"/>
      <c r="E143" s="126"/>
      <c r="F143" s="128"/>
      <c r="G143" s="128"/>
      <c r="H143" s="128"/>
      <c r="I143" s="128"/>
    </row>
    <row r="144" spans="1:9" ht="38.25">
      <c r="A144" s="125">
        <v>5</v>
      </c>
      <c r="B144" s="126" t="s">
        <v>335</v>
      </c>
      <c r="C144" s="132" t="s">
        <v>336</v>
      </c>
      <c r="D144" s="128">
        <v>33.1</v>
      </c>
      <c r="E144" s="126" t="s">
        <v>11</v>
      </c>
      <c r="F144" s="128"/>
      <c r="G144" s="128"/>
      <c r="H144" s="128">
        <f>ROUND(D144*F144, 0)</f>
        <v>0</v>
      </c>
      <c r="I144" s="128">
        <f>ROUND(D144*G144, 0)</f>
        <v>0</v>
      </c>
    </row>
    <row r="145" spans="1:9">
      <c r="A145" s="125"/>
      <c r="B145" s="126"/>
      <c r="C145" s="126"/>
      <c r="D145" s="128"/>
      <c r="E145" s="126"/>
      <c r="F145" s="128"/>
      <c r="G145" s="128"/>
      <c r="H145" s="128"/>
      <c r="I145" s="128"/>
    </row>
    <row r="146" spans="1:9">
      <c r="A146" s="130"/>
      <c r="B146" s="129"/>
      <c r="C146" s="129" t="s">
        <v>272</v>
      </c>
      <c r="D146" s="131"/>
      <c r="E146" s="129"/>
      <c r="F146" s="131"/>
      <c r="G146" s="131"/>
      <c r="H146" s="131">
        <f>ROUND(SUM(H136:H145),0)</f>
        <v>0</v>
      </c>
      <c r="I146" s="131">
        <f>ROUND(SUM(I136:I145),0)</f>
        <v>0</v>
      </c>
    </row>
    <row r="147" spans="1:9">
      <c r="A147" s="125"/>
      <c r="B147" s="126"/>
      <c r="C147" s="126"/>
      <c r="D147" s="128"/>
      <c r="E147" s="126"/>
      <c r="F147" s="128"/>
      <c r="G147" s="128"/>
      <c r="H147" s="128"/>
      <c r="I147" s="128"/>
    </row>
    <row r="148" spans="1:9">
      <c r="A148" s="125"/>
      <c r="B148" s="126"/>
      <c r="C148" s="133" t="s">
        <v>337</v>
      </c>
      <c r="D148" s="128"/>
      <c r="E148" s="126"/>
      <c r="F148" s="128"/>
      <c r="G148" s="128"/>
      <c r="H148" s="128"/>
      <c r="I148" s="128"/>
    </row>
    <row r="149" spans="1:9" ht="25.5">
      <c r="A149" s="130" t="s">
        <v>41</v>
      </c>
      <c r="B149" s="129" t="s">
        <v>262</v>
      </c>
      <c r="C149" s="129" t="s">
        <v>263</v>
      </c>
      <c r="D149" s="131" t="s">
        <v>264</v>
      </c>
      <c r="E149" s="129" t="s">
        <v>265</v>
      </c>
      <c r="F149" s="131" t="s">
        <v>266</v>
      </c>
      <c r="G149" s="131" t="s">
        <v>267</v>
      </c>
      <c r="H149" s="131" t="s">
        <v>268</v>
      </c>
      <c r="I149" s="131" t="s">
        <v>269</v>
      </c>
    </row>
    <row r="150" spans="1:9" ht="89.25">
      <c r="A150" s="125">
        <v>1</v>
      </c>
      <c r="B150" s="126" t="s">
        <v>364</v>
      </c>
      <c r="C150" s="132" t="s">
        <v>365</v>
      </c>
      <c r="D150" s="128">
        <v>4.0999999999999996</v>
      </c>
      <c r="E150" s="126" t="s">
        <v>31</v>
      </c>
      <c r="F150" s="128"/>
      <c r="G150" s="128"/>
      <c r="H150" s="128">
        <f>ROUND(D150*F150, 0)</f>
        <v>0</v>
      </c>
      <c r="I150" s="128">
        <f>ROUND(D150*G150, 0)</f>
        <v>0</v>
      </c>
    </row>
    <row r="151" spans="1:9">
      <c r="A151" s="125"/>
      <c r="B151" s="126"/>
      <c r="C151" s="132" t="s">
        <v>366</v>
      </c>
      <c r="D151" s="128"/>
      <c r="E151" s="126"/>
      <c r="F151" s="128"/>
      <c r="G151" s="128"/>
      <c r="H151" s="128"/>
      <c r="I151" s="128"/>
    </row>
    <row r="152" spans="1:9">
      <c r="A152" s="125"/>
      <c r="B152" s="126"/>
      <c r="C152" s="126"/>
      <c r="D152" s="128"/>
      <c r="E152" s="126"/>
      <c r="F152" s="128"/>
      <c r="G152" s="128"/>
      <c r="H152" s="128"/>
      <c r="I152" s="128"/>
    </row>
    <row r="153" spans="1:9" ht="63.75">
      <c r="A153" s="125">
        <v>2</v>
      </c>
      <c r="B153" s="126" t="s">
        <v>338</v>
      </c>
      <c r="C153" s="132" t="s">
        <v>339</v>
      </c>
      <c r="D153" s="128">
        <v>10.4</v>
      </c>
      <c r="E153" s="126" t="s">
        <v>31</v>
      </c>
      <c r="F153" s="128"/>
      <c r="G153" s="128"/>
      <c r="H153" s="128">
        <f>ROUND(D153*F153, 0)</f>
        <v>0</v>
      </c>
      <c r="I153" s="128">
        <f>ROUND(D153*G153, 0)</f>
        <v>0</v>
      </c>
    </row>
    <row r="154" spans="1:9">
      <c r="A154" s="125"/>
      <c r="B154" s="126"/>
      <c r="C154" s="126"/>
      <c r="D154" s="128"/>
      <c r="E154" s="126"/>
      <c r="F154" s="128"/>
      <c r="G154" s="128"/>
      <c r="H154" s="128"/>
      <c r="I154" s="128"/>
    </row>
    <row r="155" spans="1:9">
      <c r="A155" s="130"/>
      <c r="B155" s="129"/>
      <c r="C155" s="129" t="s">
        <v>272</v>
      </c>
      <c r="D155" s="131"/>
      <c r="E155" s="129"/>
      <c r="F155" s="131"/>
      <c r="G155" s="131"/>
      <c r="H155" s="131">
        <f>ROUND(SUM(H150:H154),0)</f>
        <v>0</v>
      </c>
      <c r="I155" s="131">
        <f>ROUND(SUM(I150:I154),0)</f>
        <v>0</v>
      </c>
    </row>
    <row r="156" spans="1:9">
      <c r="A156" s="125"/>
      <c r="B156" s="126"/>
      <c r="C156" s="126"/>
      <c r="D156" s="128"/>
      <c r="E156" s="126"/>
      <c r="F156" s="128"/>
      <c r="G156" s="128"/>
      <c r="H156" s="128"/>
      <c r="I156" s="128"/>
    </row>
    <row r="157" spans="1:9">
      <c r="A157" s="125"/>
      <c r="B157" s="126"/>
      <c r="C157" s="133" t="s">
        <v>346</v>
      </c>
      <c r="D157" s="128"/>
      <c r="E157" s="126"/>
      <c r="F157" s="128"/>
      <c r="G157" s="128"/>
      <c r="H157" s="128"/>
      <c r="I157" s="128"/>
    </row>
    <row r="158" spans="1:9" ht="25.5">
      <c r="A158" s="130" t="s">
        <v>41</v>
      </c>
      <c r="B158" s="129" t="s">
        <v>262</v>
      </c>
      <c r="C158" s="129" t="s">
        <v>263</v>
      </c>
      <c r="D158" s="131" t="s">
        <v>264</v>
      </c>
      <c r="E158" s="129" t="s">
        <v>265</v>
      </c>
      <c r="F158" s="131" t="s">
        <v>266</v>
      </c>
      <c r="G158" s="131" t="s">
        <v>267</v>
      </c>
      <c r="H158" s="131" t="s">
        <v>268</v>
      </c>
      <c r="I158" s="131" t="s">
        <v>269</v>
      </c>
    </row>
    <row r="159" spans="1:9" ht="89.25">
      <c r="A159" s="125">
        <v>1</v>
      </c>
      <c r="B159" s="126" t="s">
        <v>347</v>
      </c>
      <c r="C159" s="132" t="s">
        <v>348</v>
      </c>
      <c r="D159" s="128">
        <v>24.6</v>
      </c>
      <c r="E159" s="126" t="s">
        <v>11</v>
      </c>
      <c r="F159" s="128"/>
      <c r="G159" s="128"/>
      <c r="H159" s="128">
        <f>ROUND(D159*F159, 0)</f>
        <v>0</v>
      </c>
      <c r="I159" s="128">
        <f>ROUND(D159*G159, 0)</f>
        <v>0</v>
      </c>
    </row>
    <row r="160" spans="1:9">
      <c r="A160" s="125"/>
      <c r="B160" s="126"/>
      <c r="C160" s="132" t="s">
        <v>349</v>
      </c>
      <c r="D160" s="128"/>
      <c r="E160" s="126"/>
      <c r="F160" s="128"/>
      <c r="G160" s="128"/>
      <c r="H160" s="128"/>
      <c r="I160" s="128"/>
    </row>
    <row r="161" spans="1:9">
      <c r="A161" s="125"/>
      <c r="B161" s="126"/>
      <c r="C161" s="126"/>
      <c r="D161" s="128"/>
      <c r="E161" s="126"/>
      <c r="F161" s="128"/>
      <c r="G161" s="128"/>
      <c r="H161" s="128"/>
      <c r="I161" s="128"/>
    </row>
    <row r="162" spans="1:9" ht="76.5">
      <c r="A162" s="125">
        <v>2</v>
      </c>
      <c r="B162" s="126" t="s">
        <v>367</v>
      </c>
      <c r="C162" s="132" t="s">
        <v>368</v>
      </c>
      <c r="D162" s="128">
        <v>18.100000000000001</v>
      </c>
      <c r="E162" s="126" t="s">
        <v>11</v>
      </c>
      <c r="F162" s="128"/>
      <c r="G162" s="128"/>
      <c r="H162" s="128">
        <f>ROUND(D162*F162, 0)</f>
        <v>0</v>
      </c>
      <c r="I162" s="128">
        <f>ROUND(D162*G162, 0)</f>
        <v>0</v>
      </c>
    </row>
    <row r="163" spans="1:9" ht="63.75">
      <c r="A163" s="125"/>
      <c r="B163" s="126"/>
      <c r="C163" s="132" t="s">
        <v>369</v>
      </c>
      <c r="D163" s="128"/>
      <c r="E163" s="126"/>
      <c r="F163" s="128"/>
      <c r="G163" s="128"/>
      <c r="H163" s="128"/>
      <c r="I163" s="128"/>
    </row>
    <row r="164" spans="1:9">
      <c r="A164" s="125"/>
      <c r="B164" s="126"/>
      <c r="C164" s="126"/>
      <c r="D164" s="128"/>
      <c r="E164" s="126"/>
      <c r="F164" s="128"/>
      <c r="G164" s="128"/>
      <c r="H164" s="128"/>
      <c r="I164" s="128"/>
    </row>
    <row r="165" spans="1:9" ht="89.25">
      <c r="A165" s="125">
        <v>3</v>
      </c>
      <c r="B165" s="126" t="s">
        <v>350</v>
      </c>
      <c r="C165" s="132" t="s">
        <v>351</v>
      </c>
      <c r="D165" s="128">
        <v>24.5</v>
      </c>
      <c r="E165" s="126" t="s">
        <v>11</v>
      </c>
      <c r="F165" s="128"/>
      <c r="G165" s="128"/>
      <c r="H165" s="128">
        <f>ROUND(D165*F165, 0)</f>
        <v>0</v>
      </c>
      <c r="I165" s="128">
        <f>ROUND(D165*G165, 0)</f>
        <v>0</v>
      </c>
    </row>
    <row r="166" spans="1:9">
      <c r="A166" s="125"/>
      <c r="B166" s="126"/>
      <c r="C166" s="132" t="s">
        <v>352</v>
      </c>
      <c r="D166" s="128"/>
      <c r="E166" s="126"/>
      <c r="F166" s="128"/>
      <c r="G166" s="128"/>
      <c r="H166" s="128"/>
      <c r="I166" s="128"/>
    </row>
    <row r="167" spans="1:9">
      <c r="A167" s="125"/>
      <c r="B167" s="126"/>
      <c r="C167" s="126"/>
      <c r="D167" s="128"/>
      <c r="E167" s="126"/>
      <c r="F167" s="128"/>
      <c r="G167" s="128"/>
      <c r="H167" s="128"/>
      <c r="I167" s="128"/>
    </row>
    <row r="168" spans="1:9">
      <c r="A168" s="130"/>
      <c r="B168" s="129"/>
      <c r="C168" s="129" t="s">
        <v>272</v>
      </c>
      <c r="D168" s="131"/>
      <c r="E168" s="129"/>
      <c r="F168" s="131"/>
      <c r="G168" s="131"/>
      <c r="H168" s="131">
        <f>ROUND(SUM(H159:H167),0)</f>
        <v>0</v>
      </c>
      <c r="I168" s="131">
        <f>ROUND(SUM(I159:I167),0)</f>
        <v>0</v>
      </c>
    </row>
    <row r="170" spans="1:9" ht="56.25">
      <c r="A170" s="125"/>
      <c r="B170" s="126"/>
      <c r="C170" s="127" t="s">
        <v>370</v>
      </c>
      <c r="D170" s="128"/>
      <c r="E170" s="126"/>
      <c r="F170" s="128"/>
      <c r="G170" s="128"/>
      <c r="H170" s="128"/>
      <c r="I170" s="128"/>
    </row>
    <row r="171" spans="1:9">
      <c r="A171" s="125"/>
      <c r="B171" s="126"/>
      <c r="C171" s="133" t="s">
        <v>311</v>
      </c>
      <c r="D171" s="128"/>
      <c r="E171" s="126"/>
      <c r="F171" s="128"/>
      <c r="G171" s="128"/>
      <c r="H171" s="128"/>
      <c r="I171" s="128"/>
    </row>
    <row r="172" spans="1:9" ht="25.5">
      <c r="A172" s="130" t="s">
        <v>41</v>
      </c>
      <c r="B172" s="129" t="s">
        <v>262</v>
      </c>
      <c r="C172" s="129" t="s">
        <v>263</v>
      </c>
      <c r="D172" s="131" t="s">
        <v>264</v>
      </c>
      <c r="E172" s="129" t="s">
        <v>265</v>
      </c>
      <c r="F172" s="131" t="s">
        <v>266</v>
      </c>
      <c r="G172" s="131" t="s">
        <v>267</v>
      </c>
      <c r="H172" s="131" t="s">
        <v>268</v>
      </c>
      <c r="I172" s="131" t="s">
        <v>269</v>
      </c>
    </row>
    <row r="173" spans="1:9" ht="25.5">
      <c r="A173" s="125">
        <v>1</v>
      </c>
      <c r="B173" s="126" t="s">
        <v>371</v>
      </c>
      <c r="C173" s="132" t="s">
        <v>372</v>
      </c>
      <c r="D173" s="128">
        <v>4.9000000000000004</v>
      </c>
      <c r="E173" s="126" t="s">
        <v>373</v>
      </c>
      <c r="F173" s="128"/>
      <c r="G173" s="128"/>
      <c r="H173" s="128">
        <f>ROUND(D173*F173, 0)</f>
        <v>0</v>
      </c>
      <c r="I173" s="128">
        <f>ROUND(D173*G173, 0)</f>
        <v>0</v>
      </c>
    </row>
    <row r="174" spans="1:9">
      <c r="A174" s="125"/>
      <c r="B174" s="126"/>
      <c r="C174" s="126"/>
      <c r="D174" s="128"/>
      <c r="E174" s="126"/>
      <c r="F174" s="128"/>
      <c r="G174" s="128"/>
      <c r="H174" s="128"/>
      <c r="I174" s="128"/>
    </row>
    <row r="175" spans="1:9" ht="51">
      <c r="A175" s="125">
        <v>2</v>
      </c>
      <c r="B175" s="126" t="s">
        <v>312</v>
      </c>
      <c r="C175" s="132" t="s">
        <v>313</v>
      </c>
      <c r="D175" s="128">
        <v>2.4</v>
      </c>
      <c r="E175" s="126" t="s">
        <v>276</v>
      </c>
      <c r="F175" s="128"/>
      <c r="G175" s="128"/>
      <c r="H175" s="128">
        <f>ROUND(D175*F175, 0)</f>
        <v>0</v>
      </c>
      <c r="I175" s="128">
        <f>ROUND(D175*G175, 0)</f>
        <v>0</v>
      </c>
    </row>
    <row r="176" spans="1:9">
      <c r="A176" s="125"/>
      <c r="B176" s="126"/>
      <c r="C176" s="126"/>
      <c r="D176" s="128"/>
      <c r="E176" s="126"/>
      <c r="F176" s="128"/>
      <c r="G176" s="128"/>
      <c r="H176" s="128"/>
      <c r="I176" s="128"/>
    </row>
    <row r="177" spans="1:9" ht="41.25">
      <c r="A177" s="125">
        <v>3</v>
      </c>
      <c r="B177" s="126" t="s">
        <v>374</v>
      </c>
      <c r="C177" s="132" t="s">
        <v>375</v>
      </c>
      <c r="D177" s="128">
        <v>4</v>
      </c>
      <c r="E177" s="126" t="s">
        <v>13</v>
      </c>
      <c r="F177" s="128"/>
      <c r="G177" s="128"/>
      <c r="H177" s="128">
        <f>ROUND(D177*F177, 0)</f>
        <v>0</v>
      </c>
      <c r="I177" s="128">
        <f>ROUND(D177*G177, 0)</f>
        <v>0</v>
      </c>
    </row>
    <row r="178" spans="1:9">
      <c r="A178" s="125"/>
      <c r="B178" s="126"/>
      <c r="C178" s="126"/>
      <c r="D178" s="128"/>
      <c r="E178" s="126"/>
      <c r="F178" s="128"/>
      <c r="G178" s="128"/>
      <c r="H178" s="128"/>
      <c r="I178" s="128"/>
    </row>
    <row r="179" spans="1:9" ht="51">
      <c r="A179" s="125">
        <v>4</v>
      </c>
      <c r="B179" s="126" t="s">
        <v>376</v>
      </c>
      <c r="C179" s="132" t="s">
        <v>377</v>
      </c>
      <c r="D179" s="128">
        <v>32.450000000000003</v>
      </c>
      <c r="E179" s="126" t="s">
        <v>276</v>
      </c>
      <c r="F179" s="128"/>
      <c r="G179" s="128"/>
      <c r="H179" s="128">
        <f>ROUND(D179*F179, 0)</f>
        <v>0</v>
      </c>
      <c r="I179" s="128">
        <f>ROUND(D179*G179, 0)</f>
        <v>0</v>
      </c>
    </row>
    <row r="180" spans="1:9">
      <c r="A180" s="125"/>
      <c r="B180" s="126"/>
      <c r="C180" s="126"/>
      <c r="D180" s="128"/>
      <c r="E180" s="126"/>
      <c r="F180" s="128"/>
      <c r="G180" s="128"/>
      <c r="H180" s="128"/>
      <c r="I180" s="128"/>
    </row>
    <row r="181" spans="1:9" ht="89.25">
      <c r="A181" s="125">
        <v>5</v>
      </c>
      <c r="B181" s="126" t="s">
        <v>378</v>
      </c>
      <c r="C181" s="132" t="s">
        <v>379</v>
      </c>
      <c r="D181" s="128">
        <v>4</v>
      </c>
      <c r="E181" s="126" t="s">
        <v>13</v>
      </c>
      <c r="F181" s="128"/>
      <c r="G181" s="128"/>
      <c r="H181" s="128">
        <f>ROUND(D181*F181, 0)</f>
        <v>0</v>
      </c>
      <c r="I181" s="128">
        <f>ROUND(D181*G181, 0)</f>
        <v>0</v>
      </c>
    </row>
    <row r="182" spans="1:9" ht="76.5">
      <c r="A182" s="125"/>
      <c r="B182" s="126"/>
      <c r="C182" s="132" t="s">
        <v>380</v>
      </c>
      <c r="D182" s="128"/>
      <c r="E182" s="126"/>
      <c r="F182" s="128"/>
      <c r="G182" s="128"/>
      <c r="H182" s="128"/>
      <c r="I182" s="128"/>
    </row>
    <row r="183" spans="1:9">
      <c r="A183" s="125"/>
      <c r="B183" s="126"/>
      <c r="C183" s="126"/>
      <c r="D183" s="128"/>
      <c r="E183" s="126"/>
      <c r="F183" s="128"/>
      <c r="G183" s="128"/>
      <c r="H183" s="128"/>
      <c r="I183" s="128"/>
    </row>
    <row r="184" spans="1:9">
      <c r="A184" s="130"/>
      <c r="B184" s="129"/>
      <c r="C184" s="129" t="s">
        <v>272</v>
      </c>
      <c r="D184" s="131"/>
      <c r="E184" s="129"/>
      <c r="F184" s="131"/>
      <c r="G184" s="131"/>
      <c r="H184" s="131">
        <f>ROUND(SUM(H173:H183),0)</f>
        <v>0</v>
      </c>
      <c r="I184" s="131">
        <f>ROUND(SUM(I173:I183),0)</f>
        <v>0</v>
      </c>
    </row>
    <row r="185" spans="1:9">
      <c r="A185" s="125"/>
      <c r="B185" s="126"/>
      <c r="C185" s="126"/>
      <c r="D185" s="128"/>
      <c r="E185" s="126"/>
      <c r="F185" s="128"/>
      <c r="G185" s="128"/>
      <c r="H185" s="128"/>
      <c r="I185" s="128"/>
    </row>
    <row r="186" spans="1:9">
      <c r="A186" s="125"/>
      <c r="B186" s="126"/>
      <c r="C186" s="133" t="s">
        <v>381</v>
      </c>
      <c r="D186" s="128"/>
      <c r="E186" s="126"/>
      <c r="F186" s="128"/>
      <c r="G186" s="128"/>
      <c r="H186" s="128"/>
      <c r="I186" s="128"/>
    </row>
    <row r="187" spans="1:9" ht="25.5">
      <c r="A187" s="130" t="s">
        <v>41</v>
      </c>
      <c r="B187" s="129" t="s">
        <v>262</v>
      </c>
      <c r="C187" s="129" t="s">
        <v>263</v>
      </c>
      <c r="D187" s="131" t="s">
        <v>264</v>
      </c>
      <c r="E187" s="129" t="s">
        <v>265</v>
      </c>
      <c r="F187" s="131" t="s">
        <v>266</v>
      </c>
      <c r="G187" s="131" t="s">
        <v>267</v>
      </c>
      <c r="H187" s="131" t="s">
        <v>268</v>
      </c>
      <c r="I187" s="131" t="s">
        <v>269</v>
      </c>
    </row>
    <row r="188" spans="1:9" ht="54">
      <c r="A188" s="125">
        <v>1</v>
      </c>
      <c r="B188" s="126" t="s">
        <v>314</v>
      </c>
      <c r="C188" s="132" t="s">
        <v>382</v>
      </c>
      <c r="D188" s="128">
        <v>1.44</v>
      </c>
      <c r="E188" s="126" t="s">
        <v>276</v>
      </c>
      <c r="F188" s="128"/>
      <c r="G188" s="128"/>
      <c r="H188" s="128">
        <f>ROUND(D188*F188, 0)</f>
        <v>0</v>
      </c>
      <c r="I188" s="128">
        <f>ROUND(D188*G188, 0)</f>
        <v>0</v>
      </c>
    </row>
    <row r="189" spans="1:9">
      <c r="A189" s="125"/>
      <c r="B189" s="126"/>
      <c r="C189" s="126"/>
      <c r="D189" s="128"/>
      <c r="E189" s="126"/>
      <c r="F189" s="128"/>
      <c r="G189" s="128"/>
      <c r="H189" s="128"/>
      <c r="I189" s="128"/>
    </row>
    <row r="190" spans="1:9" ht="90.75">
      <c r="A190" s="125">
        <v>2</v>
      </c>
      <c r="B190" s="126" t="s">
        <v>383</v>
      </c>
      <c r="C190" s="132" t="s">
        <v>384</v>
      </c>
      <c r="D190" s="128">
        <v>1.44</v>
      </c>
      <c r="E190" s="126" t="s">
        <v>276</v>
      </c>
      <c r="F190" s="128"/>
      <c r="G190" s="128"/>
      <c r="H190" s="128">
        <f>ROUND(D190*F190, 0)</f>
        <v>0</v>
      </c>
      <c r="I190" s="128">
        <f>ROUND(D190*G190, 0)</f>
        <v>0</v>
      </c>
    </row>
    <row r="191" spans="1:9" ht="51">
      <c r="A191" s="125"/>
      <c r="B191" s="126"/>
      <c r="C191" s="132" t="s">
        <v>385</v>
      </c>
      <c r="D191" s="128"/>
      <c r="E191" s="126"/>
      <c r="F191" s="128"/>
      <c r="G191" s="128"/>
      <c r="H191" s="128"/>
      <c r="I191" s="128"/>
    </row>
    <row r="192" spans="1:9">
      <c r="A192" s="125"/>
      <c r="B192" s="126"/>
      <c r="C192" s="126"/>
      <c r="D192" s="128"/>
      <c r="E192" s="126"/>
      <c r="F192" s="128"/>
      <c r="G192" s="128"/>
      <c r="H192" s="128"/>
      <c r="I192" s="128"/>
    </row>
    <row r="193" spans="1:9">
      <c r="A193" s="130"/>
      <c r="B193" s="129"/>
      <c r="C193" s="129" t="s">
        <v>272</v>
      </c>
      <c r="D193" s="131"/>
      <c r="E193" s="129"/>
      <c r="F193" s="131"/>
      <c r="G193" s="131"/>
      <c r="H193" s="131">
        <f>ROUND(SUM(H188:H192),0)</f>
        <v>0</v>
      </c>
      <c r="I193" s="131">
        <f>ROUND(SUM(I188:I192),0)</f>
        <v>0</v>
      </c>
    </row>
    <row r="194" spans="1:9">
      <c r="A194" s="125"/>
      <c r="B194" s="126"/>
      <c r="C194" s="126"/>
      <c r="D194" s="128"/>
      <c r="E194" s="126"/>
      <c r="F194" s="128"/>
      <c r="G194" s="128"/>
      <c r="H194" s="128"/>
      <c r="I194" s="128"/>
    </row>
    <row r="195" spans="1:9">
      <c r="A195" s="125"/>
      <c r="B195" s="126"/>
      <c r="C195" s="133" t="s">
        <v>386</v>
      </c>
      <c r="D195" s="128"/>
      <c r="E195" s="126"/>
      <c r="F195" s="128"/>
      <c r="G195" s="128"/>
      <c r="H195" s="128"/>
      <c r="I195" s="128"/>
    </row>
    <row r="196" spans="1:9" ht="25.5">
      <c r="A196" s="130" t="s">
        <v>41</v>
      </c>
      <c r="B196" s="129" t="s">
        <v>262</v>
      </c>
      <c r="C196" s="129" t="s">
        <v>263</v>
      </c>
      <c r="D196" s="131" t="s">
        <v>264</v>
      </c>
      <c r="E196" s="129" t="s">
        <v>265</v>
      </c>
      <c r="F196" s="131" t="s">
        <v>266</v>
      </c>
      <c r="G196" s="131" t="s">
        <v>267</v>
      </c>
      <c r="H196" s="131" t="s">
        <v>268</v>
      </c>
      <c r="I196" s="131" t="s">
        <v>269</v>
      </c>
    </row>
    <row r="197" spans="1:9" ht="51">
      <c r="A197" s="125">
        <v>1</v>
      </c>
      <c r="B197" s="126" t="s">
        <v>387</v>
      </c>
      <c r="C197" s="132" t="s">
        <v>388</v>
      </c>
      <c r="D197" s="128">
        <v>10.4</v>
      </c>
      <c r="E197" s="126" t="s">
        <v>276</v>
      </c>
      <c r="F197" s="128"/>
      <c r="G197" s="128"/>
      <c r="H197" s="128">
        <f>ROUND(D197*F197, 0)</f>
        <v>0</v>
      </c>
      <c r="I197" s="128">
        <f>ROUND(D197*G197, 0)</f>
        <v>0</v>
      </c>
    </row>
    <row r="198" spans="1:9">
      <c r="A198" s="125"/>
      <c r="B198" s="126"/>
      <c r="C198" s="126"/>
      <c r="D198" s="128"/>
      <c r="E198" s="126"/>
      <c r="F198" s="128"/>
      <c r="G198" s="128"/>
      <c r="H198" s="128"/>
      <c r="I198" s="128"/>
    </row>
    <row r="199" spans="1:9" ht="25.5">
      <c r="A199" s="125">
        <v>2</v>
      </c>
      <c r="B199" s="126" t="s">
        <v>389</v>
      </c>
      <c r="C199" s="132" t="s">
        <v>390</v>
      </c>
      <c r="D199" s="128">
        <v>38</v>
      </c>
      <c r="E199" s="126" t="s">
        <v>11</v>
      </c>
      <c r="F199" s="128"/>
      <c r="G199" s="128"/>
      <c r="H199" s="128">
        <f>ROUND(D199*F199, 0)</f>
        <v>0</v>
      </c>
      <c r="I199" s="128">
        <f>ROUND(D199*G199, 0)</f>
        <v>0</v>
      </c>
    </row>
    <row r="200" spans="1:9">
      <c r="A200" s="125"/>
      <c r="B200" s="126"/>
      <c r="C200" s="126"/>
      <c r="D200" s="128"/>
      <c r="E200" s="126"/>
      <c r="F200" s="128"/>
      <c r="G200" s="128"/>
      <c r="H200" s="128"/>
      <c r="I200" s="128"/>
    </row>
    <row r="201" spans="1:9" ht="76.5">
      <c r="A201" s="125">
        <v>3</v>
      </c>
      <c r="B201" s="126" t="s">
        <v>391</v>
      </c>
      <c r="C201" s="132" t="s">
        <v>392</v>
      </c>
      <c r="D201" s="128">
        <v>23</v>
      </c>
      <c r="E201" s="126" t="s">
        <v>11</v>
      </c>
      <c r="F201" s="128"/>
      <c r="G201" s="128"/>
      <c r="H201" s="128">
        <f>ROUND(D201*F201, 0)</f>
        <v>0</v>
      </c>
      <c r="I201" s="128">
        <f>ROUND(D201*G201, 0)</f>
        <v>0</v>
      </c>
    </row>
    <row r="202" spans="1:9" ht="39.75">
      <c r="A202" s="125"/>
      <c r="B202" s="126"/>
      <c r="C202" s="132" t="s">
        <v>393</v>
      </c>
      <c r="D202" s="128"/>
      <c r="E202" s="126"/>
      <c r="F202" s="128"/>
      <c r="G202" s="128"/>
      <c r="H202" s="128"/>
      <c r="I202" s="128"/>
    </row>
    <row r="203" spans="1:9">
      <c r="A203" s="125"/>
      <c r="B203" s="126"/>
      <c r="C203" s="126"/>
      <c r="D203" s="128"/>
      <c r="E203" s="126"/>
      <c r="F203" s="128"/>
      <c r="G203" s="128"/>
      <c r="H203" s="128"/>
      <c r="I203" s="128"/>
    </row>
    <row r="204" spans="1:9">
      <c r="A204" s="130"/>
      <c r="B204" s="129"/>
      <c r="C204" s="129" t="s">
        <v>272</v>
      </c>
      <c r="D204" s="131"/>
      <c r="E204" s="129"/>
      <c r="F204" s="131"/>
      <c r="G204" s="131"/>
      <c r="H204" s="131">
        <f>ROUND(SUM(H197:H203),0)</f>
        <v>0</v>
      </c>
      <c r="I204" s="131">
        <f>ROUND(SUM(I197:I203),0)</f>
        <v>0</v>
      </c>
    </row>
    <row r="205" spans="1:9">
      <c r="A205" s="125"/>
      <c r="B205" s="126"/>
      <c r="C205" s="126"/>
      <c r="D205" s="128"/>
      <c r="E205" s="126"/>
      <c r="F205" s="128"/>
      <c r="G205" s="128"/>
      <c r="H205" s="128"/>
      <c r="I205" s="128"/>
    </row>
    <row r="206" spans="1:9">
      <c r="A206" s="125"/>
      <c r="B206" s="126"/>
      <c r="C206" s="133" t="s">
        <v>340</v>
      </c>
      <c r="D206" s="128"/>
      <c r="E206" s="126"/>
      <c r="F206" s="128"/>
      <c r="G206" s="128"/>
      <c r="H206" s="128"/>
      <c r="I206" s="128"/>
    </row>
    <row r="207" spans="1:9" ht="25.5">
      <c r="A207" s="130" t="s">
        <v>41</v>
      </c>
      <c r="B207" s="129" t="s">
        <v>262</v>
      </c>
      <c r="C207" s="129" t="s">
        <v>263</v>
      </c>
      <c r="D207" s="131" t="s">
        <v>264</v>
      </c>
      <c r="E207" s="129" t="s">
        <v>265</v>
      </c>
      <c r="F207" s="131" t="s">
        <v>266</v>
      </c>
      <c r="G207" s="131" t="s">
        <v>267</v>
      </c>
      <c r="H207" s="131" t="s">
        <v>268</v>
      </c>
      <c r="I207" s="131" t="s">
        <v>269</v>
      </c>
    </row>
    <row r="208" spans="1:9" ht="38.25">
      <c r="A208" s="125">
        <v>1</v>
      </c>
      <c r="B208" s="126" t="s">
        <v>394</v>
      </c>
      <c r="C208" s="132" t="s">
        <v>395</v>
      </c>
      <c r="D208" s="128">
        <v>26</v>
      </c>
      <c r="E208" s="126" t="s">
        <v>31</v>
      </c>
      <c r="F208" s="128"/>
      <c r="G208" s="128"/>
      <c r="H208" s="128">
        <f>ROUND(D208*F208, 0)</f>
        <v>0</v>
      </c>
      <c r="I208" s="128">
        <f>ROUND(D208*G208, 0)</f>
        <v>0</v>
      </c>
    </row>
    <row r="209" spans="1:9">
      <c r="A209" s="125"/>
      <c r="B209" s="126"/>
      <c r="C209" s="126"/>
      <c r="D209" s="128"/>
      <c r="E209" s="126"/>
      <c r="F209" s="128"/>
      <c r="G209" s="128"/>
      <c r="H209" s="128"/>
      <c r="I209" s="128"/>
    </row>
    <row r="210" spans="1:9" ht="63.75">
      <c r="A210" s="125">
        <v>2</v>
      </c>
      <c r="B210" s="126" t="s">
        <v>396</v>
      </c>
      <c r="C210" s="132" t="s">
        <v>397</v>
      </c>
      <c r="D210" s="128">
        <v>1</v>
      </c>
      <c r="E210" s="126" t="s">
        <v>13</v>
      </c>
      <c r="F210" s="128"/>
      <c r="G210" s="128"/>
      <c r="H210" s="128">
        <f>ROUND(D210*F210, 0)</f>
        <v>0</v>
      </c>
      <c r="I210" s="128">
        <f>ROUND(D210*G210, 0)</f>
        <v>0</v>
      </c>
    </row>
    <row r="211" spans="1:9">
      <c r="A211" s="125"/>
      <c r="B211" s="126"/>
      <c r="C211" s="126"/>
      <c r="D211" s="128"/>
      <c r="E211" s="126"/>
      <c r="F211" s="128"/>
      <c r="G211" s="128"/>
      <c r="H211" s="128"/>
      <c r="I211" s="128"/>
    </row>
    <row r="212" spans="1:9" ht="51">
      <c r="A212" s="125">
        <v>3</v>
      </c>
      <c r="B212" s="126" t="s">
        <v>398</v>
      </c>
      <c r="C212" s="132" t="s">
        <v>399</v>
      </c>
      <c r="D212" s="128">
        <v>1</v>
      </c>
      <c r="E212" s="126" t="s">
        <v>13</v>
      </c>
      <c r="F212" s="128"/>
      <c r="G212" s="128"/>
      <c r="H212" s="128">
        <f>ROUND(D212*F212, 0)</f>
        <v>0</v>
      </c>
      <c r="I212" s="128">
        <f>ROUND(D212*G212, 0)</f>
        <v>0</v>
      </c>
    </row>
    <row r="213" spans="1:9">
      <c r="A213" s="125"/>
      <c r="B213" s="126"/>
      <c r="C213" s="126"/>
      <c r="D213" s="128"/>
      <c r="E213" s="126"/>
      <c r="F213" s="128"/>
      <c r="G213" s="128"/>
      <c r="H213" s="128"/>
      <c r="I213" s="128"/>
    </row>
    <row r="214" spans="1:9">
      <c r="A214" s="130"/>
      <c r="B214" s="129"/>
      <c r="C214" s="129" t="s">
        <v>272</v>
      </c>
      <c r="D214" s="131"/>
      <c r="E214" s="129"/>
      <c r="F214" s="131"/>
      <c r="G214" s="131"/>
      <c r="H214" s="131">
        <f>ROUND(SUM(H208:H213),0)</f>
        <v>0</v>
      </c>
      <c r="I214" s="131">
        <f>ROUND(SUM(I208:I213),0)</f>
        <v>0</v>
      </c>
    </row>
    <row r="215" spans="1:9">
      <c r="A215" s="125"/>
      <c r="B215" s="126"/>
      <c r="C215" s="126"/>
      <c r="D215" s="128"/>
      <c r="E215" s="126"/>
      <c r="F215" s="128"/>
      <c r="G215" s="128"/>
      <c r="H215" s="128"/>
      <c r="I215" s="128"/>
    </row>
    <row r="216" spans="1:9">
      <c r="A216" s="125"/>
      <c r="B216" s="126"/>
      <c r="C216" s="133" t="s">
        <v>353</v>
      </c>
      <c r="D216" s="128"/>
      <c r="E216" s="126"/>
      <c r="F216" s="128"/>
      <c r="G216" s="128"/>
      <c r="H216" s="128"/>
      <c r="I216" s="128"/>
    </row>
    <row r="217" spans="1:9" ht="25.5">
      <c r="A217" s="130" t="s">
        <v>41</v>
      </c>
      <c r="B217" s="129" t="s">
        <v>262</v>
      </c>
      <c r="C217" s="129" t="s">
        <v>263</v>
      </c>
      <c r="D217" s="131" t="s">
        <v>264</v>
      </c>
      <c r="E217" s="129" t="s">
        <v>265</v>
      </c>
      <c r="F217" s="131" t="s">
        <v>266</v>
      </c>
      <c r="G217" s="131" t="s">
        <v>267</v>
      </c>
      <c r="H217" s="131" t="s">
        <v>268</v>
      </c>
      <c r="I217" s="131" t="s">
        <v>269</v>
      </c>
    </row>
    <row r="218" spans="1:9" ht="38.25">
      <c r="A218" s="125">
        <v>1</v>
      </c>
      <c r="B218" s="126" t="s">
        <v>400</v>
      </c>
      <c r="C218" s="132" t="s">
        <v>401</v>
      </c>
      <c r="D218" s="128">
        <v>5</v>
      </c>
      <c r="E218" s="126" t="s">
        <v>13</v>
      </c>
      <c r="F218" s="128"/>
      <c r="G218" s="128"/>
      <c r="H218" s="128">
        <f>ROUND(D218*F218, 0)</f>
        <v>0</v>
      </c>
      <c r="I218" s="128">
        <f>ROUND(D218*G218, 0)</f>
        <v>0</v>
      </c>
    </row>
    <row r="219" spans="1:9">
      <c r="A219" s="125"/>
      <c r="B219" s="126"/>
      <c r="C219" s="126"/>
      <c r="D219" s="128"/>
      <c r="E219" s="126"/>
      <c r="F219" s="128"/>
      <c r="G219" s="128"/>
      <c r="H219" s="128"/>
      <c r="I219" s="128"/>
    </row>
    <row r="220" spans="1:9">
      <c r="A220" s="130"/>
      <c r="B220" s="129"/>
      <c r="C220" s="129" t="s">
        <v>272</v>
      </c>
      <c r="D220" s="131"/>
      <c r="E220" s="129"/>
      <c r="F220" s="131"/>
      <c r="G220" s="131"/>
      <c r="H220" s="131">
        <f>ROUND(SUM(H218:H219),0)</f>
        <v>0</v>
      </c>
      <c r="I220" s="131">
        <f>ROUND(SUM(I218:I219),0)</f>
        <v>0</v>
      </c>
    </row>
    <row r="221" spans="1:9">
      <c r="A221" s="125"/>
      <c r="B221" s="126"/>
      <c r="C221" s="126"/>
      <c r="D221" s="128"/>
      <c r="E221" s="126"/>
      <c r="F221" s="128"/>
      <c r="G221" s="128"/>
      <c r="H221" s="128"/>
      <c r="I221" s="128"/>
    </row>
    <row r="222" spans="1:9">
      <c r="A222" s="125"/>
      <c r="B222" s="126"/>
      <c r="C222" s="133" t="s">
        <v>402</v>
      </c>
      <c r="D222" s="128"/>
      <c r="E222" s="126"/>
      <c r="F222" s="128"/>
      <c r="G222" s="128"/>
      <c r="H222" s="128"/>
      <c r="I222" s="128"/>
    </row>
    <row r="223" spans="1:9" ht="25.5">
      <c r="A223" s="130" t="s">
        <v>41</v>
      </c>
      <c r="B223" s="129" t="s">
        <v>262</v>
      </c>
      <c r="C223" s="129" t="s">
        <v>263</v>
      </c>
      <c r="D223" s="131" t="s">
        <v>264</v>
      </c>
      <c r="E223" s="129" t="s">
        <v>265</v>
      </c>
      <c r="F223" s="131" t="s">
        <v>266</v>
      </c>
      <c r="G223" s="131" t="s">
        <v>267</v>
      </c>
      <c r="H223" s="131" t="s">
        <v>268</v>
      </c>
      <c r="I223" s="131" t="s">
        <v>269</v>
      </c>
    </row>
    <row r="224" spans="1:9" ht="63.75">
      <c r="A224" s="125">
        <v>1</v>
      </c>
      <c r="B224" s="126" t="s">
        <v>403</v>
      </c>
      <c r="C224" s="132" t="s">
        <v>404</v>
      </c>
      <c r="D224" s="128">
        <v>9.6</v>
      </c>
      <c r="E224" s="126" t="s">
        <v>276</v>
      </c>
      <c r="F224" s="128"/>
      <c r="G224" s="128"/>
      <c r="H224" s="128">
        <f>ROUND(D224*F224, 0)</f>
        <v>0</v>
      </c>
      <c r="I224" s="128">
        <f>ROUND(D224*G224, 0)</f>
        <v>0</v>
      </c>
    </row>
    <row r="225" spans="1:9">
      <c r="A225" s="125"/>
      <c r="B225" s="126"/>
      <c r="C225" s="126"/>
      <c r="D225" s="128"/>
      <c r="E225" s="126"/>
      <c r="F225" s="128"/>
      <c r="G225" s="128"/>
      <c r="H225" s="128"/>
      <c r="I225" s="128"/>
    </row>
    <row r="226" spans="1:9" ht="51">
      <c r="A226" s="125">
        <v>2</v>
      </c>
      <c r="B226" s="126" t="s">
        <v>405</v>
      </c>
      <c r="C226" s="132" t="s">
        <v>406</v>
      </c>
      <c r="D226" s="128">
        <v>16.25</v>
      </c>
      <c r="E226" s="126" t="s">
        <v>276</v>
      </c>
      <c r="F226" s="128"/>
      <c r="G226" s="128"/>
      <c r="H226" s="128">
        <f>ROUND(D226*F226, 0)</f>
        <v>0</v>
      </c>
      <c r="I226" s="128">
        <f>ROUND(D226*G226, 0)</f>
        <v>0</v>
      </c>
    </row>
    <row r="227" spans="1:9">
      <c r="A227" s="125"/>
      <c r="B227" s="126"/>
      <c r="C227" s="126"/>
      <c r="D227" s="128"/>
      <c r="E227" s="126"/>
      <c r="F227" s="128"/>
      <c r="G227" s="128"/>
      <c r="H227" s="128"/>
      <c r="I227" s="128"/>
    </row>
    <row r="228" spans="1:9">
      <c r="A228" s="130"/>
      <c r="B228" s="129"/>
      <c r="C228" s="129" t="s">
        <v>272</v>
      </c>
      <c r="D228" s="131"/>
      <c r="E228" s="129"/>
      <c r="F228" s="131"/>
      <c r="G228" s="131"/>
      <c r="H228" s="131">
        <f>ROUND(SUM(H224:H227),0)</f>
        <v>0</v>
      </c>
      <c r="I228" s="131">
        <f>ROUND(SUM(I224:I227),0)</f>
        <v>0</v>
      </c>
    </row>
    <row r="229" spans="1:9">
      <c r="A229" s="125"/>
      <c r="B229" s="126"/>
      <c r="C229" s="126"/>
      <c r="D229" s="128"/>
      <c r="E229" s="126"/>
      <c r="F229" s="128"/>
      <c r="G229" s="128"/>
      <c r="H229" s="128"/>
      <c r="I229" s="128"/>
    </row>
    <row r="230" spans="1:9">
      <c r="A230" s="125"/>
      <c r="B230" s="126"/>
      <c r="C230" s="133" t="s">
        <v>357</v>
      </c>
      <c r="D230" s="128"/>
      <c r="E230" s="126"/>
      <c r="F230" s="128"/>
      <c r="G230" s="128"/>
      <c r="H230" s="128"/>
      <c r="I230" s="128"/>
    </row>
    <row r="231" spans="1:9" ht="25.5">
      <c r="A231" s="130" t="s">
        <v>41</v>
      </c>
      <c r="B231" s="129" t="s">
        <v>262</v>
      </c>
      <c r="C231" s="129" t="s">
        <v>263</v>
      </c>
      <c r="D231" s="131" t="s">
        <v>264</v>
      </c>
      <c r="E231" s="129" t="s">
        <v>265</v>
      </c>
      <c r="F231" s="131" t="s">
        <v>266</v>
      </c>
      <c r="G231" s="131" t="s">
        <v>267</v>
      </c>
      <c r="H231" s="131" t="s">
        <v>268</v>
      </c>
      <c r="I231" s="131" t="s">
        <v>269</v>
      </c>
    </row>
    <row r="232" spans="1:9" ht="38.25">
      <c r="A232" s="125">
        <v>1</v>
      </c>
      <c r="B232" s="126" t="s">
        <v>407</v>
      </c>
      <c r="C232" s="132" t="s">
        <v>408</v>
      </c>
      <c r="D232" s="128">
        <v>80</v>
      </c>
      <c r="E232" s="126" t="s">
        <v>11</v>
      </c>
      <c r="F232" s="128"/>
      <c r="G232" s="128"/>
      <c r="H232" s="128">
        <f>ROUND(D232*F232, 0)</f>
        <v>0</v>
      </c>
      <c r="I232" s="128">
        <f>ROUND(D232*G232, 0)</f>
        <v>0</v>
      </c>
    </row>
    <row r="233" spans="1:9">
      <c r="A233" s="125"/>
      <c r="B233" s="126"/>
      <c r="C233" s="126"/>
      <c r="D233" s="128"/>
      <c r="E233" s="126"/>
      <c r="F233" s="128"/>
      <c r="G233" s="128"/>
      <c r="H233" s="128"/>
      <c r="I233" s="128"/>
    </row>
    <row r="234" spans="1:9" ht="38.25">
      <c r="A234" s="125">
        <v>2</v>
      </c>
      <c r="B234" s="126" t="s">
        <v>409</v>
      </c>
      <c r="C234" s="132" t="s">
        <v>410</v>
      </c>
      <c r="D234" s="128">
        <v>12</v>
      </c>
      <c r="E234" s="126" t="s">
        <v>276</v>
      </c>
      <c r="F234" s="128"/>
      <c r="G234" s="128"/>
      <c r="H234" s="128">
        <f>ROUND(D234*F234, 0)</f>
        <v>0</v>
      </c>
      <c r="I234" s="128">
        <f>ROUND(D234*G234, 0)</f>
        <v>0</v>
      </c>
    </row>
    <row r="235" spans="1:9">
      <c r="A235" s="125"/>
      <c r="B235" s="126"/>
      <c r="C235" s="126"/>
      <c r="D235" s="128"/>
      <c r="E235" s="126"/>
      <c r="F235" s="128"/>
      <c r="G235" s="128"/>
      <c r="H235" s="128"/>
      <c r="I235" s="128"/>
    </row>
    <row r="236" spans="1:9" ht="25.5">
      <c r="A236" s="125">
        <v>3</v>
      </c>
      <c r="B236" s="126" t="s">
        <v>320</v>
      </c>
      <c r="C236" s="132" t="s">
        <v>358</v>
      </c>
      <c r="D236" s="128">
        <v>3.2</v>
      </c>
      <c r="E236" s="126" t="s">
        <v>276</v>
      </c>
      <c r="F236" s="128"/>
      <c r="G236" s="128"/>
      <c r="H236" s="128">
        <f>ROUND(D236*F236, 0)</f>
        <v>0</v>
      </c>
      <c r="I236" s="128">
        <f>ROUND(D236*G236, 0)</f>
        <v>0</v>
      </c>
    </row>
    <row r="237" spans="1:9">
      <c r="A237" s="125"/>
      <c r="B237" s="126"/>
      <c r="C237" s="126"/>
      <c r="D237" s="128"/>
      <c r="E237" s="126"/>
      <c r="F237" s="128"/>
      <c r="G237" s="128"/>
      <c r="H237" s="128"/>
      <c r="I237" s="128"/>
    </row>
    <row r="238" spans="1:9" ht="76.5">
      <c r="A238" s="125">
        <v>4</v>
      </c>
      <c r="B238" s="126" t="s">
        <v>411</v>
      </c>
      <c r="C238" s="132" t="s">
        <v>412</v>
      </c>
      <c r="D238" s="128">
        <v>80</v>
      </c>
      <c r="E238" s="126" t="s">
        <v>11</v>
      </c>
      <c r="F238" s="128"/>
      <c r="G238" s="128"/>
      <c r="H238" s="128">
        <f>ROUND(D238*F238, 0)</f>
        <v>0</v>
      </c>
      <c r="I238" s="128">
        <f>ROUND(D238*G238, 0)</f>
        <v>0</v>
      </c>
    </row>
    <row r="239" spans="1:9">
      <c r="A239" s="125"/>
      <c r="B239" s="126"/>
      <c r="C239" s="126"/>
      <c r="D239" s="128"/>
      <c r="E239" s="126"/>
      <c r="F239" s="128"/>
      <c r="G239" s="128"/>
      <c r="H239" s="128"/>
      <c r="I239" s="128"/>
    </row>
    <row r="240" spans="1:9" ht="89.25">
      <c r="A240" s="125">
        <v>5</v>
      </c>
      <c r="B240" s="126" t="s">
        <v>413</v>
      </c>
      <c r="C240" s="132" t="s">
        <v>414</v>
      </c>
      <c r="D240" s="128">
        <v>35</v>
      </c>
      <c r="E240" s="126" t="s">
        <v>31</v>
      </c>
      <c r="F240" s="128"/>
      <c r="G240" s="128"/>
      <c r="H240" s="128">
        <f>ROUND(D240*F240, 0)</f>
        <v>0</v>
      </c>
      <c r="I240" s="128">
        <f>ROUND(D240*G240, 0)</f>
        <v>0</v>
      </c>
    </row>
    <row r="241" spans="1:9" ht="27">
      <c r="A241" s="125"/>
      <c r="B241" s="126"/>
      <c r="C241" s="132" t="s">
        <v>415</v>
      </c>
      <c r="D241" s="128"/>
      <c r="E241" s="126"/>
      <c r="F241" s="128"/>
      <c r="G241" s="128"/>
      <c r="H241" s="128"/>
      <c r="I241" s="128"/>
    </row>
    <row r="242" spans="1:9">
      <c r="A242" s="125"/>
      <c r="B242" s="126"/>
      <c r="C242" s="126"/>
      <c r="D242" s="128"/>
      <c r="E242" s="126"/>
      <c r="F242" s="128"/>
      <c r="G242" s="128"/>
      <c r="H242" s="128"/>
      <c r="I242" s="128"/>
    </row>
    <row r="243" spans="1:9" ht="38.25">
      <c r="A243" s="125">
        <v>6</v>
      </c>
      <c r="B243" s="126" t="s">
        <v>416</v>
      </c>
      <c r="C243" s="132" t="s">
        <v>417</v>
      </c>
      <c r="D243" s="128">
        <v>12</v>
      </c>
      <c r="E243" s="126" t="s">
        <v>276</v>
      </c>
      <c r="F243" s="128"/>
      <c r="G243" s="128"/>
      <c r="H243" s="128">
        <f>ROUND(D243*F243, 0)</f>
        <v>0</v>
      </c>
      <c r="I243" s="128">
        <f>ROUND(D243*G243, 0)</f>
        <v>0</v>
      </c>
    </row>
    <row r="244" spans="1:9">
      <c r="A244" s="125"/>
      <c r="B244" s="126"/>
      <c r="C244" s="126"/>
      <c r="D244" s="128"/>
      <c r="E244" s="126"/>
      <c r="F244" s="128"/>
      <c r="G244" s="128"/>
      <c r="H244" s="128"/>
      <c r="I244" s="128"/>
    </row>
    <row r="245" spans="1:9" ht="51">
      <c r="A245" s="125">
        <v>7</v>
      </c>
      <c r="B245" s="126" t="s">
        <v>418</v>
      </c>
      <c r="C245" s="132" t="s">
        <v>419</v>
      </c>
      <c r="D245" s="128">
        <v>32</v>
      </c>
      <c r="E245" s="126" t="s">
        <v>11</v>
      </c>
      <c r="F245" s="128"/>
      <c r="G245" s="128"/>
      <c r="H245" s="128">
        <f>ROUND(D245*F245, 0)</f>
        <v>0</v>
      </c>
      <c r="I245" s="128">
        <f>ROUND(D245*G245, 0)</f>
        <v>0</v>
      </c>
    </row>
    <row r="246" spans="1:9">
      <c r="A246" s="125"/>
      <c r="B246" s="126"/>
      <c r="C246" s="126"/>
      <c r="D246" s="128"/>
      <c r="E246" s="126"/>
      <c r="F246" s="128"/>
      <c r="G246" s="128"/>
      <c r="H246" s="128"/>
      <c r="I246" s="128"/>
    </row>
    <row r="247" spans="1:9" ht="51">
      <c r="A247" s="125">
        <v>8</v>
      </c>
      <c r="B247" s="126" t="s">
        <v>359</v>
      </c>
      <c r="C247" s="132" t="s">
        <v>360</v>
      </c>
      <c r="D247" s="128">
        <v>48</v>
      </c>
      <c r="E247" s="126" t="s">
        <v>11</v>
      </c>
      <c r="F247" s="128"/>
      <c r="G247" s="128"/>
      <c r="H247" s="128">
        <f>ROUND(D247*F247, 0)</f>
        <v>0</v>
      </c>
      <c r="I247" s="128">
        <f>ROUND(D247*G247, 0)</f>
        <v>0</v>
      </c>
    </row>
    <row r="248" spans="1:9">
      <c r="A248" s="125"/>
      <c r="B248" s="126"/>
      <c r="C248" s="126"/>
      <c r="D248" s="128"/>
      <c r="E248" s="126"/>
      <c r="F248" s="128"/>
      <c r="G248" s="128"/>
      <c r="H248" s="128"/>
      <c r="I248" s="128"/>
    </row>
    <row r="249" spans="1:9">
      <c r="A249" s="130"/>
      <c r="B249" s="129"/>
      <c r="C249" s="129" t="s">
        <v>272</v>
      </c>
      <c r="D249" s="131"/>
      <c r="E249" s="129"/>
      <c r="F249" s="131"/>
      <c r="G249" s="131"/>
      <c r="H249" s="131">
        <f>ROUND(SUM(H232:H248),0)</f>
        <v>0</v>
      </c>
      <c r="I249" s="131">
        <f>ROUND(SUM(I232:I248),0)</f>
        <v>0</v>
      </c>
    </row>
    <row r="250" spans="1:9">
      <c r="A250" s="125"/>
      <c r="B250" s="126"/>
      <c r="C250" s="126"/>
      <c r="D250" s="128"/>
      <c r="E250" s="126"/>
      <c r="F250" s="128"/>
      <c r="G250" s="128"/>
      <c r="H250" s="128"/>
      <c r="I250" s="128"/>
    </row>
    <row r="251" spans="1:9">
      <c r="A251" s="125"/>
      <c r="B251" s="126"/>
      <c r="C251" s="133" t="s">
        <v>420</v>
      </c>
      <c r="D251" s="128"/>
      <c r="E251" s="126"/>
      <c r="F251" s="128"/>
      <c r="G251" s="128"/>
      <c r="H251" s="128"/>
      <c r="I251" s="128"/>
    </row>
    <row r="252" spans="1:9" ht="25.5">
      <c r="A252" s="130" t="s">
        <v>41</v>
      </c>
      <c r="B252" s="129" t="s">
        <v>262</v>
      </c>
      <c r="C252" s="129" t="s">
        <v>263</v>
      </c>
      <c r="D252" s="131" t="s">
        <v>264</v>
      </c>
      <c r="E252" s="129" t="s">
        <v>265</v>
      </c>
      <c r="F252" s="131" t="s">
        <v>266</v>
      </c>
      <c r="G252" s="131" t="s">
        <v>267</v>
      </c>
      <c r="H252" s="131" t="s">
        <v>268</v>
      </c>
      <c r="I252" s="131" t="s">
        <v>269</v>
      </c>
    </row>
    <row r="253" spans="1:9" ht="38.25">
      <c r="A253" s="125">
        <v>1</v>
      </c>
      <c r="B253" s="126" t="s">
        <v>421</v>
      </c>
      <c r="C253" s="132" t="s">
        <v>422</v>
      </c>
      <c r="D253" s="128">
        <v>396</v>
      </c>
      <c r="E253" s="126" t="s">
        <v>13</v>
      </c>
      <c r="F253" s="128"/>
      <c r="G253" s="128"/>
      <c r="H253" s="128">
        <f>ROUND(D253*F253, 0)</f>
        <v>0</v>
      </c>
      <c r="I253" s="128">
        <f>ROUND(D253*G253, 0)</f>
        <v>0</v>
      </c>
    </row>
    <row r="254" spans="1:9">
      <c r="A254" s="125"/>
      <c r="B254" s="126"/>
      <c r="C254" s="126"/>
      <c r="D254" s="128"/>
      <c r="E254" s="126"/>
      <c r="F254" s="128"/>
      <c r="G254" s="128"/>
      <c r="H254" s="128"/>
      <c r="I254" s="128"/>
    </row>
    <row r="255" spans="1:9" ht="38.25">
      <c r="A255" s="125">
        <v>2</v>
      </c>
      <c r="B255" s="126" t="s">
        <v>423</v>
      </c>
      <c r="C255" s="132" t="s">
        <v>424</v>
      </c>
      <c r="D255" s="128">
        <v>22</v>
      </c>
      <c r="E255" s="126" t="s">
        <v>13</v>
      </c>
      <c r="F255" s="128"/>
      <c r="G255" s="128"/>
      <c r="H255" s="128">
        <f>ROUND(D255*F255, 0)</f>
        <v>0</v>
      </c>
      <c r="I255" s="128">
        <f>ROUND(D255*G255, 0)</f>
        <v>0</v>
      </c>
    </row>
    <row r="256" spans="1:9">
      <c r="A256" s="125"/>
      <c r="B256" s="126"/>
      <c r="C256" s="126"/>
      <c r="D256" s="128"/>
      <c r="E256" s="126"/>
      <c r="F256" s="128"/>
      <c r="G256" s="128"/>
      <c r="H256" s="128"/>
      <c r="I256" s="128"/>
    </row>
    <row r="257" spans="1:9" ht="51">
      <c r="A257" s="125">
        <v>3</v>
      </c>
      <c r="B257" s="126" t="s">
        <v>425</v>
      </c>
      <c r="C257" s="132" t="s">
        <v>426</v>
      </c>
      <c r="D257" s="128">
        <v>12</v>
      </c>
      <c r="E257" s="126" t="s">
        <v>13</v>
      </c>
      <c r="F257" s="128"/>
      <c r="G257" s="128"/>
      <c r="H257" s="128">
        <f>ROUND(D257*F257, 0)</f>
        <v>0</v>
      </c>
      <c r="I257" s="128">
        <f>ROUND(D257*G257, 0)</f>
        <v>0</v>
      </c>
    </row>
    <row r="258" spans="1:9">
      <c r="A258" s="125"/>
      <c r="B258" s="126"/>
      <c r="C258" s="126"/>
      <c r="D258" s="128"/>
      <c r="E258" s="126"/>
      <c r="F258" s="128"/>
      <c r="G258" s="128"/>
      <c r="H258" s="128"/>
      <c r="I258" s="128"/>
    </row>
    <row r="259" spans="1:9" ht="76.5">
      <c r="A259" s="125">
        <v>4</v>
      </c>
      <c r="B259" s="126" t="s">
        <v>427</v>
      </c>
      <c r="C259" s="132" t="s">
        <v>428</v>
      </c>
      <c r="D259" s="128">
        <v>4</v>
      </c>
      <c r="E259" s="126" t="s">
        <v>13</v>
      </c>
      <c r="F259" s="128"/>
      <c r="G259" s="128"/>
      <c r="H259" s="128">
        <f>ROUND(D259*F259, 0)</f>
        <v>0</v>
      </c>
      <c r="I259" s="128">
        <f>ROUND(D259*G259, 0)</f>
        <v>0</v>
      </c>
    </row>
    <row r="260" spans="1:9">
      <c r="A260" s="125"/>
      <c r="B260" s="126"/>
      <c r="C260" s="126"/>
      <c r="D260" s="128"/>
      <c r="E260" s="126"/>
      <c r="F260" s="128"/>
      <c r="G260" s="128"/>
      <c r="H260" s="128"/>
      <c r="I260" s="128"/>
    </row>
    <row r="261" spans="1:9" ht="63.75">
      <c r="A261" s="125">
        <v>5</v>
      </c>
      <c r="B261" s="126" t="s">
        <v>429</v>
      </c>
      <c r="C261" s="132" t="s">
        <v>430</v>
      </c>
      <c r="D261" s="128">
        <v>396</v>
      </c>
      <c r="E261" s="126" t="s">
        <v>13</v>
      </c>
      <c r="F261" s="128"/>
      <c r="G261" s="128"/>
      <c r="H261" s="128">
        <f>ROUND(D261*F261, 0)</f>
        <v>0</v>
      </c>
      <c r="I261" s="128">
        <f>ROUND(D261*G261, 0)</f>
        <v>0</v>
      </c>
    </row>
    <row r="262" spans="1:9">
      <c r="A262" s="125"/>
      <c r="B262" s="126"/>
      <c r="C262" s="126"/>
      <c r="D262" s="128"/>
      <c r="E262" s="126"/>
      <c r="F262" s="128"/>
      <c r="G262" s="128"/>
      <c r="H262" s="128"/>
      <c r="I262" s="128"/>
    </row>
    <row r="263" spans="1:9" ht="63.75">
      <c r="A263" s="125">
        <v>6</v>
      </c>
      <c r="B263" s="126" t="s">
        <v>431</v>
      </c>
      <c r="C263" s="132" t="s">
        <v>432</v>
      </c>
      <c r="D263" s="128">
        <v>22</v>
      </c>
      <c r="E263" s="126" t="s">
        <v>13</v>
      </c>
      <c r="F263" s="128"/>
      <c r="G263" s="128"/>
      <c r="H263" s="128">
        <f>ROUND(D263*F263, 0)</f>
        <v>0</v>
      </c>
      <c r="I263" s="128">
        <f>ROUND(D263*G263, 0)</f>
        <v>0</v>
      </c>
    </row>
    <row r="264" spans="1:9">
      <c r="A264" s="125"/>
      <c r="B264" s="126"/>
      <c r="C264" s="126"/>
      <c r="D264" s="128"/>
      <c r="E264" s="126"/>
      <c r="F264" s="128"/>
      <c r="G264" s="128"/>
      <c r="H264" s="128"/>
      <c r="I264" s="128"/>
    </row>
    <row r="265" spans="1:9" ht="76.5">
      <c r="A265" s="125">
        <v>7</v>
      </c>
      <c r="B265" s="126" t="s">
        <v>433</v>
      </c>
      <c r="C265" s="132" t="s">
        <v>434</v>
      </c>
      <c r="D265" s="128">
        <v>8</v>
      </c>
      <c r="E265" s="126" t="s">
        <v>13</v>
      </c>
      <c r="F265" s="128"/>
      <c r="G265" s="128"/>
      <c r="H265" s="128">
        <f>ROUND(D265*F265, 0)</f>
        <v>0</v>
      </c>
      <c r="I265" s="128">
        <f>ROUND(D265*G265, 0)</f>
        <v>0</v>
      </c>
    </row>
    <row r="266" spans="1:9">
      <c r="A266" s="125"/>
      <c r="B266" s="126"/>
      <c r="C266" s="126"/>
      <c r="D266" s="128"/>
      <c r="E266" s="126"/>
      <c r="F266" s="128"/>
      <c r="G266" s="128"/>
      <c r="H266" s="128"/>
      <c r="I266" s="128"/>
    </row>
    <row r="267" spans="1:9" ht="38.25">
      <c r="A267" s="125">
        <v>8</v>
      </c>
      <c r="B267" s="126" t="s">
        <v>435</v>
      </c>
      <c r="C267" s="132" t="s">
        <v>436</v>
      </c>
      <c r="D267" s="128">
        <v>23.4</v>
      </c>
      <c r="E267" s="126" t="s">
        <v>437</v>
      </c>
      <c r="F267" s="128"/>
      <c r="G267" s="128"/>
      <c r="H267" s="128">
        <f>ROUND(D267*F267, 0)</f>
        <v>0</v>
      </c>
      <c r="I267" s="128">
        <f>ROUND(D267*G267, 0)</f>
        <v>0</v>
      </c>
    </row>
    <row r="268" spans="1:9">
      <c r="A268" s="125"/>
      <c r="B268" s="126"/>
      <c r="C268" s="126"/>
      <c r="D268" s="128"/>
      <c r="E268" s="126"/>
      <c r="F268" s="128"/>
      <c r="G268" s="128"/>
      <c r="H268" s="128"/>
      <c r="I268" s="128"/>
    </row>
    <row r="269" spans="1:9" ht="89.25">
      <c r="A269" s="125">
        <v>9</v>
      </c>
      <c r="B269" s="126" t="s">
        <v>438</v>
      </c>
      <c r="C269" s="132" t="s">
        <v>439</v>
      </c>
      <c r="D269" s="128">
        <v>58</v>
      </c>
      <c r="E269" s="126" t="s">
        <v>276</v>
      </c>
      <c r="F269" s="128"/>
      <c r="G269" s="128"/>
      <c r="H269" s="128">
        <f>ROUND(D269*F269, 0)</f>
        <v>0</v>
      </c>
      <c r="I269" s="128">
        <f>ROUND(D269*G269, 0)</f>
        <v>0</v>
      </c>
    </row>
    <row r="270" spans="1:9" ht="38.25">
      <c r="A270" s="125"/>
      <c r="B270" s="126"/>
      <c r="C270" s="132" t="s">
        <v>440</v>
      </c>
      <c r="D270" s="128"/>
      <c r="E270" s="126"/>
      <c r="F270" s="128"/>
      <c r="G270" s="128"/>
      <c r="H270" s="128"/>
      <c r="I270" s="128"/>
    </row>
    <row r="271" spans="1:9">
      <c r="A271" s="125"/>
      <c r="B271" s="126"/>
      <c r="C271" s="126"/>
      <c r="D271" s="128"/>
      <c r="E271" s="126"/>
      <c r="F271" s="128"/>
      <c r="G271" s="128"/>
      <c r="H271" s="128"/>
      <c r="I271" s="128"/>
    </row>
    <row r="272" spans="1:9" ht="25.5">
      <c r="A272" s="125">
        <v>10</v>
      </c>
      <c r="B272" s="126" t="s">
        <v>441</v>
      </c>
      <c r="C272" s="132" t="s">
        <v>442</v>
      </c>
      <c r="D272" s="128">
        <v>137</v>
      </c>
      <c r="E272" s="126" t="s">
        <v>11</v>
      </c>
      <c r="F272" s="128"/>
      <c r="G272" s="128"/>
      <c r="H272" s="128">
        <f>ROUND(D272*F272, 0)</f>
        <v>0</v>
      </c>
      <c r="I272" s="128">
        <f>ROUND(D272*G272, 0)</f>
        <v>0</v>
      </c>
    </row>
    <row r="273" spans="1:9">
      <c r="A273" s="125"/>
      <c r="B273" s="126"/>
      <c r="C273" s="126"/>
      <c r="D273" s="128"/>
      <c r="E273" s="126"/>
      <c r="F273" s="128"/>
      <c r="G273" s="128"/>
      <c r="H273" s="128"/>
      <c r="I273" s="128"/>
    </row>
    <row r="274" spans="1:9" ht="38.25">
      <c r="A274" s="125">
        <v>11</v>
      </c>
      <c r="B274" s="126" t="s">
        <v>443</v>
      </c>
      <c r="C274" s="132" t="s">
        <v>444</v>
      </c>
      <c r="D274" s="128">
        <v>1</v>
      </c>
      <c r="E274" s="126" t="s">
        <v>9</v>
      </c>
      <c r="F274" s="128"/>
      <c r="G274" s="128"/>
      <c r="H274" s="128">
        <f>ROUND(D274*F274, 0)</f>
        <v>0</v>
      </c>
      <c r="I274" s="128">
        <f>ROUND(D274*G274, 0)</f>
        <v>0</v>
      </c>
    </row>
    <row r="275" spans="1:9">
      <c r="A275" s="125"/>
      <c r="B275" s="126"/>
      <c r="C275" s="126"/>
      <c r="D275" s="128"/>
      <c r="E275" s="126"/>
      <c r="F275" s="128"/>
      <c r="G275" s="128"/>
      <c r="H275" s="128"/>
      <c r="I275" s="128"/>
    </row>
    <row r="276" spans="1:9">
      <c r="A276" s="130"/>
      <c r="B276" s="129"/>
      <c r="C276" s="129" t="s">
        <v>272</v>
      </c>
      <c r="D276" s="131"/>
      <c r="E276" s="129"/>
      <c r="F276" s="131"/>
      <c r="G276" s="131"/>
      <c r="H276" s="131">
        <f>ROUND(SUM(H253:H275),0)</f>
        <v>0</v>
      </c>
      <c r="I276" s="131">
        <f>ROUND(SUM(I253:I275),0)</f>
        <v>0</v>
      </c>
    </row>
    <row r="277" spans="1:9">
      <c r="A277" s="125"/>
      <c r="B277" s="126"/>
      <c r="C277" s="126"/>
      <c r="D277" s="128"/>
      <c r="E277" s="126"/>
      <c r="F277" s="128"/>
      <c r="G277" s="128"/>
      <c r="H277" s="128"/>
      <c r="I277" s="128"/>
    </row>
    <row r="278" spans="1:9">
      <c r="A278" s="125"/>
      <c r="B278" s="126"/>
      <c r="C278" s="133" t="s">
        <v>445</v>
      </c>
      <c r="D278" s="128"/>
      <c r="E278" s="126"/>
      <c r="F278" s="128"/>
      <c r="G278" s="128"/>
      <c r="H278" s="128"/>
      <c r="I278" s="128"/>
    </row>
    <row r="279" spans="1:9" ht="25.5">
      <c r="A279" s="130" t="s">
        <v>41</v>
      </c>
      <c r="B279" s="129" t="s">
        <v>262</v>
      </c>
      <c r="C279" s="129" t="s">
        <v>263</v>
      </c>
      <c r="D279" s="131" t="s">
        <v>264</v>
      </c>
      <c r="E279" s="129" t="s">
        <v>265</v>
      </c>
      <c r="F279" s="131" t="s">
        <v>266</v>
      </c>
      <c r="G279" s="131" t="s">
        <v>267</v>
      </c>
      <c r="H279" s="131" t="s">
        <v>268</v>
      </c>
      <c r="I279" s="131" t="s">
        <v>269</v>
      </c>
    </row>
    <row r="280" spans="1:9" ht="63.75">
      <c r="A280" s="125">
        <v>1</v>
      </c>
      <c r="B280" s="126" t="s">
        <v>446</v>
      </c>
      <c r="C280" s="132" t="s">
        <v>447</v>
      </c>
      <c r="D280" s="128">
        <v>3</v>
      </c>
      <c r="E280" s="126" t="s">
        <v>13</v>
      </c>
      <c r="F280" s="128"/>
      <c r="G280" s="128"/>
      <c r="H280" s="128">
        <f>ROUND(D280*F280, 0)</f>
        <v>0</v>
      </c>
      <c r="I280" s="128">
        <f>ROUND(D280*G280, 0)</f>
        <v>0</v>
      </c>
    </row>
    <row r="281" spans="1:9">
      <c r="A281" s="125"/>
      <c r="B281" s="126"/>
      <c r="C281" s="126"/>
      <c r="D281" s="128"/>
      <c r="E281" s="126"/>
      <c r="F281" s="128"/>
      <c r="G281" s="128"/>
      <c r="H281" s="128"/>
      <c r="I281" s="128"/>
    </row>
    <row r="282" spans="1:9" ht="63.75">
      <c r="A282" s="125">
        <v>2</v>
      </c>
      <c r="B282" s="126" t="s">
        <v>448</v>
      </c>
      <c r="C282" s="132" t="s">
        <v>449</v>
      </c>
      <c r="D282" s="128">
        <v>1</v>
      </c>
      <c r="E282" s="126" t="s">
        <v>13</v>
      </c>
      <c r="F282" s="128"/>
      <c r="G282" s="128"/>
      <c r="H282" s="128">
        <f>ROUND(D282*F282, 0)</f>
        <v>0</v>
      </c>
      <c r="I282" s="128">
        <f>ROUND(D282*G282, 0)</f>
        <v>0</v>
      </c>
    </row>
    <row r="283" spans="1:9">
      <c r="A283" s="125"/>
      <c r="B283" s="126"/>
      <c r="C283" s="126"/>
      <c r="D283" s="128"/>
      <c r="E283" s="126"/>
      <c r="F283" s="128"/>
      <c r="G283" s="128"/>
      <c r="H283" s="128"/>
      <c r="I283" s="128"/>
    </row>
    <row r="284" spans="1:9" ht="63.75">
      <c r="A284" s="125">
        <v>3</v>
      </c>
      <c r="B284" s="126" t="s">
        <v>450</v>
      </c>
      <c r="C284" s="132" t="s">
        <v>451</v>
      </c>
      <c r="D284" s="128">
        <v>2</v>
      </c>
      <c r="E284" s="126" t="s">
        <v>13</v>
      </c>
      <c r="F284" s="128"/>
      <c r="G284" s="128"/>
      <c r="H284" s="128">
        <f>ROUND(D284*F284, 0)</f>
        <v>0</v>
      </c>
      <c r="I284" s="128">
        <f>ROUND(D284*G284, 0)</f>
        <v>0</v>
      </c>
    </row>
    <row r="285" spans="1:9">
      <c r="A285" s="125"/>
      <c r="B285" s="126"/>
      <c r="C285" s="126"/>
      <c r="D285" s="128"/>
      <c r="E285" s="126"/>
      <c r="F285" s="128"/>
      <c r="G285" s="128"/>
      <c r="H285" s="128"/>
      <c r="I285" s="128"/>
    </row>
    <row r="286" spans="1:9" ht="51">
      <c r="A286" s="125">
        <v>4</v>
      </c>
      <c r="B286" s="126" t="s">
        <v>452</v>
      </c>
      <c r="C286" s="132" t="s">
        <v>453</v>
      </c>
      <c r="D286" s="128">
        <v>4</v>
      </c>
      <c r="E286" s="126" t="s">
        <v>13</v>
      </c>
      <c r="F286" s="128"/>
      <c r="G286" s="128"/>
      <c r="H286" s="128">
        <f>ROUND(D286*F286, 0)</f>
        <v>0</v>
      </c>
      <c r="I286" s="128">
        <f>ROUND(D286*G286, 0)</f>
        <v>0</v>
      </c>
    </row>
    <row r="287" spans="1:9">
      <c r="A287" s="125"/>
      <c r="B287" s="126"/>
      <c r="C287" s="126"/>
      <c r="D287" s="128"/>
      <c r="E287" s="126"/>
      <c r="F287" s="128"/>
      <c r="G287" s="128"/>
      <c r="H287" s="128"/>
      <c r="I287" s="128"/>
    </row>
    <row r="288" spans="1:9" ht="51">
      <c r="A288" s="125">
        <v>5</v>
      </c>
      <c r="B288" s="126" t="s">
        <v>454</v>
      </c>
      <c r="C288" s="132" t="s">
        <v>455</v>
      </c>
      <c r="D288" s="128">
        <v>1</v>
      </c>
      <c r="E288" s="126" t="s">
        <v>13</v>
      </c>
      <c r="F288" s="128"/>
      <c r="G288" s="128"/>
      <c r="H288" s="128">
        <f>ROUND(D288*F288, 0)</f>
        <v>0</v>
      </c>
      <c r="I288" s="128">
        <f>ROUND(D288*G288, 0)</f>
        <v>0</v>
      </c>
    </row>
    <row r="289" spans="1:9">
      <c r="A289" s="125"/>
      <c r="B289" s="126"/>
      <c r="C289" s="126"/>
      <c r="D289" s="128"/>
      <c r="E289" s="126"/>
      <c r="F289" s="128"/>
      <c r="G289" s="128"/>
      <c r="H289" s="128"/>
      <c r="I289" s="128"/>
    </row>
    <row r="290" spans="1:9">
      <c r="A290" s="130"/>
      <c r="B290" s="129"/>
      <c r="C290" s="129" t="s">
        <v>272</v>
      </c>
      <c r="D290" s="131"/>
      <c r="E290" s="129"/>
      <c r="F290" s="131"/>
      <c r="G290" s="131"/>
      <c r="H290" s="131">
        <f>ROUND(SUM(H280:H289),0)</f>
        <v>0</v>
      </c>
      <c r="I290" s="131">
        <f>ROUND(SUM(I280:I289),0)</f>
        <v>0</v>
      </c>
    </row>
    <row r="292" spans="1:9" ht="56.25">
      <c r="A292" s="125"/>
      <c r="B292" s="126"/>
      <c r="C292" s="127" t="s">
        <v>456</v>
      </c>
      <c r="D292" s="128"/>
      <c r="E292" s="126"/>
      <c r="F292" s="128"/>
      <c r="G292" s="128"/>
      <c r="H292" s="128"/>
      <c r="I292" s="128"/>
    </row>
    <row r="293" spans="1:9">
      <c r="A293" s="125"/>
      <c r="B293" s="126"/>
      <c r="C293" s="133" t="s">
        <v>311</v>
      </c>
      <c r="D293" s="128"/>
      <c r="E293" s="126"/>
      <c r="F293" s="128"/>
      <c r="G293" s="128"/>
      <c r="H293" s="128"/>
      <c r="I293" s="128"/>
    </row>
    <row r="294" spans="1:9" ht="25.5">
      <c r="A294" s="130" t="s">
        <v>41</v>
      </c>
      <c r="B294" s="129" t="s">
        <v>262</v>
      </c>
      <c r="C294" s="129" t="s">
        <v>263</v>
      </c>
      <c r="D294" s="131" t="s">
        <v>264</v>
      </c>
      <c r="E294" s="129" t="s">
        <v>265</v>
      </c>
      <c r="F294" s="131" t="s">
        <v>266</v>
      </c>
      <c r="G294" s="131" t="s">
        <v>267</v>
      </c>
      <c r="H294" s="131" t="s">
        <v>268</v>
      </c>
      <c r="I294" s="131" t="s">
        <v>269</v>
      </c>
    </row>
    <row r="295" spans="1:9" ht="38.25">
      <c r="A295" s="125">
        <v>1</v>
      </c>
      <c r="B295" s="126" t="s">
        <v>457</v>
      </c>
      <c r="C295" s="132" t="s">
        <v>458</v>
      </c>
      <c r="D295" s="128">
        <v>0.54</v>
      </c>
      <c r="E295" s="126" t="s">
        <v>276</v>
      </c>
      <c r="F295" s="128"/>
      <c r="G295" s="128"/>
      <c r="H295" s="128">
        <f>ROUND(D295*F295, 0)</f>
        <v>0</v>
      </c>
      <c r="I295" s="128">
        <f>ROUND(D295*G295, 0)</f>
        <v>0</v>
      </c>
    </row>
    <row r="296" spans="1:9">
      <c r="A296" s="125"/>
      <c r="B296" s="126"/>
      <c r="C296" s="126"/>
      <c r="D296" s="128"/>
      <c r="E296" s="126"/>
      <c r="F296" s="128"/>
      <c r="G296" s="128"/>
      <c r="H296" s="128"/>
      <c r="I296" s="128"/>
    </row>
    <row r="297" spans="1:9" ht="51">
      <c r="A297" s="125">
        <v>2</v>
      </c>
      <c r="B297" s="126" t="s">
        <v>312</v>
      </c>
      <c r="C297" s="132" t="s">
        <v>313</v>
      </c>
      <c r="D297" s="128">
        <v>2.2000000000000002</v>
      </c>
      <c r="E297" s="126" t="s">
        <v>276</v>
      </c>
      <c r="F297" s="128"/>
      <c r="G297" s="128"/>
      <c r="H297" s="128">
        <f>ROUND(D297*F297, 0)</f>
        <v>0</v>
      </c>
      <c r="I297" s="128">
        <f>ROUND(D297*G297, 0)</f>
        <v>0</v>
      </c>
    </row>
    <row r="298" spans="1:9">
      <c r="A298" s="125"/>
      <c r="B298" s="126"/>
      <c r="C298" s="126"/>
      <c r="D298" s="128"/>
      <c r="E298" s="126"/>
      <c r="F298" s="128"/>
      <c r="G298" s="128"/>
      <c r="H298" s="128"/>
      <c r="I298" s="128"/>
    </row>
    <row r="299" spans="1:9" ht="41.25">
      <c r="A299" s="125">
        <v>3</v>
      </c>
      <c r="B299" s="126" t="s">
        <v>374</v>
      </c>
      <c r="C299" s="132" t="s">
        <v>375</v>
      </c>
      <c r="D299" s="128">
        <v>2</v>
      </c>
      <c r="E299" s="126" t="s">
        <v>13</v>
      </c>
      <c r="F299" s="128"/>
      <c r="G299" s="128"/>
      <c r="H299" s="128">
        <f>ROUND(D299*F299, 0)</f>
        <v>0</v>
      </c>
      <c r="I299" s="128">
        <f>ROUND(D299*G299, 0)</f>
        <v>0</v>
      </c>
    </row>
    <row r="300" spans="1:9">
      <c r="A300" s="125"/>
      <c r="B300" s="126"/>
      <c r="C300" s="126"/>
      <c r="D300" s="128"/>
      <c r="E300" s="126"/>
      <c r="F300" s="128"/>
      <c r="G300" s="128"/>
      <c r="H300" s="128"/>
      <c r="I300" s="128"/>
    </row>
    <row r="301" spans="1:9" ht="51">
      <c r="A301" s="125">
        <v>4</v>
      </c>
      <c r="B301" s="126" t="s">
        <v>376</v>
      </c>
      <c r="C301" s="132" t="s">
        <v>377</v>
      </c>
      <c r="D301" s="128">
        <v>15.93</v>
      </c>
      <c r="E301" s="126" t="s">
        <v>276</v>
      </c>
      <c r="F301" s="128"/>
      <c r="G301" s="128"/>
      <c r="H301" s="128">
        <f>ROUND(D301*F301, 0)</f>
        <v>0</v>
      </c>
      <c r="I301" s="128">
        <f>ROUND(D301*G301, 0)</f>
        <v>0</v>
      </c>
    </row>
    <row r="302" spans="1:9">
      <c r="A302" s="125"/>
      <c r="B302" s="126"/>
      <c r="C302" s="126"/>
      <c r="D302" s="128"/>
      <c r="E302" s="126"/>
      <c r="F302" s="128"/>
      <c r="G302" s="128"/>
      <c r="H302" s="128"/>
      <c r="I302" s="128"/>
    </row>
    <row r="303" spans="1:9">
      <c r="A303" s="130"/>
      <c r="B303" s="129"/>
      <c r="C303" s="129" t="s">
        <v>272</v>
      </c>
      <c r="D303" s="131"/>
      <c r="E303" s="129"/>
      <c r="F303" s="131"/>
      <c r="G303" s="131"/>
      <c r="H303" s="131">
        <f>ROUND(SUM(H295:H302),0)</f>
        <v>0</v>
      </c>
      <c r="I303" s="131">
        <f>ROUND(SUM(I295:I302),0)</f>
        <v>0</v>
      </c>
    </row>
    <row r="304" spans="1:9">
      <c r="A304" s="125"/>
      <c r="B304" s="126"/>
      <c r="C304" s="126"/>
      <c r="D304" s="128"/>
      <c r="E304" s="126"/>
      <c r="F304" s="128"/>
      <c r="G304" s="128"/>
      <c r="H304" s="128"/>
      <c r="I304" s="128"/>
    </row>
    <row r="305" spans="1:9">
      <c r="A305" s="125"/>
      <c r="B305" s="126"/>
      <c r="C305" s="133" t="s">
        <v>381</v>
      </c>
      <c r="D305" s="128"/>
      <c r="E305" s="126"/>
      <c r="F305" s="128"/>
      <c r="G305" s="128"/>
      <c r="H305" s="128"/>
      <c r="I305" s="128"/>
    </row>
    <row r="306" spans="1:9" ht="25.5">
      <c r="A306" s="130" t="s">
        <v>41</v>
      </c>
      <c r="B306" s="129" t="s">
        <v>262</v>
      </c>
      <c r="C306" s="129" t="s">
        <v>263</v>
      </c>
      <c r="D306" s="131" t="s">
        <v>264</v>
      </c>
      <c r="E306" s="129" t="s">
        <v>265</v>
      </c>
      <c r="F306" s="131" t="s">
        <v>266</v>
      </c>
      <c r="G306" s="131" t="s">
        <v>267</v>
      </c>
      <c r="H306" s="131" t="s">
        <v>268</v>
      </c>
      <c r="I306" s="131" t="s">
        <v>269</v>
      </c>
    </row>
    <row r="307" spans="1:9" ht="54">
      <c r="A307" s="125">
        <v>1</v>
      </c>
      <c r="B307" s="126" t="s">
        <v>314</v>
      </c>
      <c r="C307" s="132" t="s">
        <v>382</v>
      </c>
      <c r="D307" s="128">
        <v>1.04</v>
      </c>
      <c r="E307" s="126" t="s">
        <v>276</v>
      </c>
      <c r="F307" s="128"/>
      <c r="G307" s="128"/>
      <c r="H307" s="128">
        <f>ROUND(D307*F307, 0)</f>
        <v>0</v>
      </c>
      <c r="I307" s="128">
        <f>ROUND(D307*G307, 0)</f>
        <v>0</v>
      </c>
    </row>
    <row r="308" spans="1:9">
      <c r="A308" s="125"/>
      <c r="B308" s="126"/>
      <c r="C308" s="126"/>
      <c r="D308" s="128"/>
      <c r="E308" s="126"/>
      <c r="F308" s="128"/>
      <c r="G308" s="128"/>
      <c r="H308" s="128"/>
      <c r="I308" s="128"/>
    </row>
    <row r="309" spans="1:9" ht="90.75">
      <c r="A309" s="125">
        <v>2</v>
      </c>
      <c r="B309" s="126" t="s">
        <v>383</v>
      </c>
      <c r="C309" s="132" t="s">
        <v>459</v>
      </c>
      <c r="D309" s="128">
        <v>1.04</v>
      </c>
      <c r="E309" s="126" t="s">
        <v>276</v>
      </c>
      <c r="F309" s="128"/>
      <c r="G309" s="128"/>
      <c r="H309" s="128">
        <f>ROUND(D309*F309, 0)</f>
        <v>0</v>
      </c>
      <c r="I309" s="128">
        <f>ROUND(D309*G309, 0)</f>
        <v>0</v>
      </c>
    </row>
    <row r="310" spans="1:9" ht="51">
      <c r="A310" s="125"/>
      <c r="B310" s="126"/>
      <c r="C310" s="132" t="s">
        <v>460</v>
      </c>
      <c r="D310" s="128"/>
      <c r="E310" s="126"/>
      <c r="F310" s="128"/>
      <c r="G310" s="128"/>
      <c r="H310" s="128"/>
      <c r="I310" s="128"/>
    </row>
    <row r="311" spans="1:9">
      <c r="A311" s="125"/>
      <c r="B311" s="126"/>
      <c r="C311" s="126"/>
      <c r="D311" s="128"/>
      <c r="E311" s="126"/>
      <c r="F311" s="128"/>
      <c r="G311" s="128"/>
      <c r="H311" s="128"/>
      <c r="I311" s="128"/>
    </row>
    <row r="312" spans="1:9">
      <c r="A312" s="130"/>
      <c r="B312" s="129"/>
      <c r="C312" s="129" t="s">
        <v>272</v>
      </c>
      <c r="D312" s="131"/>
      <c r="E312" s="129"/>
      <c r="F312" s="131"/>
      <c r="G312" s="131"/>
      <c r="H312" s="131">
        <f>ROUND(SUM(H307:H311),0)</f>
        <v>0</v>
      </c>
      <c r="I312" s="131">
        <f>ROUND(SUM(I307:I311),0)</f>
        <v>0</v>
      </c>
    </row>
    <row r="313" spans="1:9">
      <c r="A313" s="125"/>
      <c r="B313" s="126"/>
      <c r="C313" s="126"/>
      <c r="D313" s="128"/>
      <c r="E313" s="126"/>
      <c r="F313" s="128"/>
      <c r="G313" s="128"/>
      <c r="H313" s="128"/>
      <c r="I313" s="128"/>
    </row>
    <row r="314" spans="1:9">
      <c r="A314" s="125"/>
      <c r="B314" s="126"/>
      <c r="C314" s="133" t="s">
        <v>386</v>
      </c>
      <c r="D314" s="128"/>
      <c r="E314" s="126"/>
      <c r="F314" s="128"/>
      <c r="G314" s="128"/>
      <c r="H314" s="128"/>
      <c r="I314" s="128"/>
    </row>
    <row r="315" spans="1:9" ht="25.5">
      <c r="A315" s="130" t="s">
        <v>41</v>
      </c>
      <c r="B315" s="129" t="s">
        <v>262</v>
      </c>
      <c r="C315" s="129" t="s">
        <v>263</v>
      </c>
      <c r="D315" s="131" t="s">
        <v>264</v>
      </c>
      <c r="E315" s="129" t="s">
        <v>265</v>
      </c>
      <c r="F315" s="131" t="s">
        <v>266</v>
      </c>
      <c r="G315" s="131" t="s">
        <v>267</v>
      </c>
      <c r="H315" s="131" t="s">
        <v>268</v>
      </c>
      <c r="I315" s="131" t="s">
        <v>269</v>
      </c>
    </row>
    <row r="316" spans="1:9" ht="51">
      <c r="A316" s="125">
        <v>1</v>
      </c>
      <c r="B316" s="126" t="s">
        <v>387</v>
      </c>
      <c r="C316" s="132" t="s">
        <v>388</v>
      </c>
      <c r="D316" s="128">
        <v>5.2</v>
      </c>
      <c r="E316" s="126" t="s">
        <v>276</v>
      </c>
      <c r="F316" s="128"/>
      <c r="G316" s="128"/>
      <c r="H316" s="128">
        <f>ROUND(D316*F316, 0)</f>
        <v>0</v>
      </c>
      <c r="I316" s="128">
        <f>ROUND(D316*G316, 0)</f>
        <v>0</v>
      </c>
    </row>
    <row r="317" spans="1:9">
      <c r="A317" s="125"/>
      <c r="B317" s="126"/>
      <c r="C317" s="126"/>
      <c r="D317" s="128"/>
      <c r="E317" s="126"/>
      <c r="F317" s="128"/>
      <c r="G317" s="128"/>
      <c r="H317" s="128"/>
      <c r="I317" s="128"/>
    </row>
    <row r="318" spans="1:9" ht="51">
      <c r="A318" s="125">
        <v>2</v>
      </c>
      <c r="B318" s="126" t="s">
        <v>461</v>
      </c>
      <c r="C318" s="132" t="s">
        <v>462</v>
      </c>
      <c r="D318" s="128">
        <v>0.7</v>
      </c>
      <c r="E318" s="126" t="s">
        <v>276</v>
      </c>
      <c r="F318" s="128"/>
      <c r="G318" s="128"/>
      <c r="H318" s="128">
        <f>ROUND(D318*F318, 0)</f>
        <v>0</v>
      </c>
      <c r="I318" s="128">
        <f>ROUND(D318*G318, 0)</f>
        <v>0</v>
      </c>
    </row>
    <row r="319" spans="1:9">
      <c r="A319" s="125"/>
      <c r="B319" s="126"/>
      <c r="C319" s="126"/>
      <c r="D319" s="128"/>
      <c r="E319" s="126"/>
      <c r="F319" s="128"/>
      <c r="G319" s="128"/>
      <c r="H319" s="128"/>
      <c r="I319" s="128"/>
    </row>
    <row r="320" spans="1:9" ht="25.5">
      <c r="A320" s="125">
        <v>3</v>
      </c>
      <c r="B320" s="126" t="s">
        <v>389</v>
      </c>
      <c r="C320" s="132" t="s">
        <v>390</v>
      </c>
      <c r="D320" s="128">
        <v>5</v>
      </c>
      <c r="E320" s="126" t="s">
        <v>11</v>
      </c>
      <c r="F320" s="128"/>
      <c r="G320" s="128"/>
      <c r="H320" s="128">
        <f>ROUND(D320*F320, 0)</f>
        <v>0</v>
      </c>
      <c r="I320" s="128">
        <f>ROUND(D320*G320, 0)</f>
        <v>0</v>
      </c>
    </row>
    <row r="321" spans="1:9">
      <c r="A321" s="125"/>
      <c r="B321" s="126"/>
      <c r="C321" s="126"/>
      <c r="D321" s="128"/>
      <c r="E321" s="126"/>
      <c r="F321" s="128"/>
      <c r="G321" s="128"/>
      <c r="H321" s="128"/>
      <c r="I321" s="128"/>
    </row>
    <row r="322" spans="1:9">
      <c r="A322" s="130"/>
      <c r="B322" s="129"/>
      <c r="C322" s="129" t="s">
        <v>272</v>
      </c>
      <c r="D322" s="131"/>
      <c r="E322" s="129"/>
      <c r="F322" s="131"/>
      <c r="G322" s="131"/>
      <c r="H322" s="131">
        <f>ROUND(SUM(H316:H321),0)</f>
        <v>0</v>
      </c>
      <c r="I322" s="131">
        <f>ROUND(SUM(I316:I321),0)</f>
        <v>0</v>
      </c>
    </row>
    <row r="323" spans="1:9">
      <c r="A323" s="125"/>
      <c r="B323" s="126"/>
      <c r="C323" s="126"/>
      <c r="D323" s="128"/>
      <c r="E323" s="126"/>
      <c r="F323" s="128"/>
      <c r="G323" s="128"/>
      <c r="H323" s="128"/>
      <c r="I323" s="128"/>
    </row>
    <row r="324" spans="1:9">
      <c r="A324" s="125"/>
      <c r="B324" s="126"/>
      <c r="C324" s="133" t="s">
        <v>340</v>
      </c>
      <c r="D324" s="128"/>
      <c r="E324" s="126"/>
      <c r="F324" s="128"/>
      <c r="G324" s="128"/>
      <c r="H324" s="128"/>
      <c r="I324" s="128"/>
    </row>
    <row r="325" spans="1:9" ht="25.5">
      <c r="A325" s="130" t="s">
        <v>41</v>
      </c>
      <c r="B325" s="129" t="s">
        <v>262</v>
      </c>
      <c r="C325" s="129" t="s">
        <v>263</v>
      </c>
      <c r="D325" s="131" t="s">
        <v>264</v>
      </c>
      <c r="E325" s="129" t="s">
        <v>265</v>
      </c>
      <c r="F325" s="131" t="s">
        <v>266</v>
      </c>
      <c r="G325" s="131" t="s">
        <v>267</v>
      </c>
      <c r="H325" s="131" t="s">
        <v>268</v>
      </c>
      <c r="I325" s="131" t="s">
        <v>269</v>
      </c>
    </row>
    <row r="326" spans="1:9" ht="38.25">
      <c r="A326" s="125">
        <v>1</v>
      </c>
      <c r="B326" s="126" t="s">
        <v>394</v>
      </c>
      <c r="C326" s="132" t="s">
        <v>395</v>
      </c>
      <c r="D326" s="128">
        <v>13</v>
      </c>
      <c r="E326" s="126" t="s">
        <v>31</v>
      </c>
      <c r="F326" s="128"/>
      <c r="G326" s="128"/>
      <c r="H326" s="128">
        <f>ROUND(D326*F326, 0)</f>
        <v>0</v>
      </c>
      <c r="I326" s="128">
        <f>ROUND(D326*G326, 0)</f>
        <v>0</v>
      </c>
    </row>
    <row r="327" spans="1:9">
      <c r="A327" s="125"/>
      <c r="B327" s="126"/>
      <c r="C327" s="126"/>
      <c r="D327" s="128"/>
      <c r="E327" s="126"/>
      <c r="F327" s="128"/>
      <c r="G327" s="128"/>
      <c r="H327" s="128"/>
      <c r="I327" s="128"/>
    </row>
    <row r="328" spans="1:9" ht="63.75">
      <c r="A328" s="125">
        <v>2</v>
      </c>
      <c r="B328" s="126" t="s">
        <v>396</v>
      </c>
      <c r="C328" s="132" t="s">
        <v>397</v>
      </c>
      <c r="D328" s="128">
        <v>1</v>
      </c>
      <c r="E328" s="126" t="s">
        <v>13</v>
      </c>
      <c r="F328" s="128"/>
      <c r="G328" s="128"/>
      <c r="H328" s="128">
        <f>ROUND(D328*F328, 0)</f>
        <v>0</v>
      </c>
      <c r="I328" s="128">
        <f>ROUND(D328*G328, 0)</f>
        <v>0</v>
      </c>
    </row>
    <row r="329" spans="1:9">
      <c r="A329" s="125"/>
      <c r="B329" s="126"/>
      <c r="C329" s="126"/>
      <c r="D329" s="128"/>
      <c r="E329" s="126"/>
      <c r="F329" s="128"/>
      <c r="G329" s="128"/>
      <c r="H329" s="128"/>
      <c r="I329" s="128"/>
    </row>
    <row r="330" spans="1:9">
      <c r="A330" s="130"/>
      <c r="B330" s="129"/>
      <c r="C330" s="129" t="s">
        <v>272</v>
      </c>
      <c r="D330" s="131"/>
      <c r="E330" s="129"/>
      <c r="F330" s="131"/>
      <c r="G330" s="131"/>
      <c r="H330" s="131">
        <f>ROUND(SUM(H326:H329),0)</f>
        <v>0</v>
      </c>
      <c r="I330" s="131">
        <f>ROUND(SUM(I326:I329),0)</f>
        <v>0</v>
      </c>
    </row>
    <row r="331" spans="1:9">
      <c r="A331" s="125"/>
      <c r="B331" s="126"/>
      <c r="C331" s="126"/>
      <c r="D331" s="128"/>
      <c r="E331" s="126"/>
      <c r="F331" s="128"/>
      <c r="G331" s="128"/>
      <c r="H331" s="128"/>
      <c r="I331" s="128"/>
    </row>
    <row r="332" spans="1:9">
      <c r="A332" s="125"/>
      <c r="B332" s="126"/>
      <c r="C332" s="133" t="s">
        <v>463</v>
      </c>
      <c r="D332" s="128"/>
      <c r="E332" s="126"/>
      <c r="F332" s="128"/>
      <c r="G332" s="128"/>
      <c r="H332" s="128"/>
      <c r="I332" s="128"/>
    </row>
    <row r="333" spans="1:9" ht="25.5">
      <c r="A333" s="130" t="s">
        <v>41</v>
      </c>
      <c r="B333" s="129" t="s">
        <v>262</v>
      </c>
      <c r="C333" s="129" t="s">
        <v>263</v>
      </c>
      <c r="D333" s="131" t="s">
        <v>264</v>
      </c>
      <c r="E333" s="129" t="s">
        <v>265</v>
      </c>
      <c r="F333" s="131" t="s">
        <v>266</v>
      </c>
      <c r="G333" s="131" t="s">
        <v>267</v>
      </c>
      <c r="H333" s="131" t="s">
        <v>268</v>
      </c>
      <c r="I333" s="131" t="s">
        <v>269</v>
      </c>
    </row>
    <row r="334" spans="1:9" ht="63.75">
      <c r="A334" s="125">
        <v>1</v>
      </c>
      <c r="B334" s="126" t="s">
        <v>403</v>
      </c>
      <c r="C334" s="132" t="s">
        <v>404</v>
      </c>
      <c r="D334" s="128">
        <v>5.76</v>
      </c>
      <c r="E334" s="126" t="s">
        <v>276</v>
      </c>
      <c r="F334" s="128"/>
      <c r="G334" s="128"/>
      <c r="H334" s="128">
        <f>ROUND(D334*F334, 0)</f>
        <v>0</v>
      </c>
      <c r="I334" s="128">
        <f>ROUND(D334*G334, 0)</f>
        <v>0</v>
      </c>
    </row>
    <row r="335" spans="1:9">
      <c r="A335" s="125"/>
      <c r="B335" s="126"/>
      <c r="C335" s="126"/>
      <c r="D335" s="128"/>
      <c r="E335" s="126"/>
      <c r="F335" s="128"/>
      <c r="G335" s="128"/>
      <c r="H335" s="128"/>
      <c r="I335" s="128"/>
    </row>
    <row r="336" spans="1:9">
      <c r="A336" s="130"/>
      <c r="B336" s="129"/>
      <c r="C336" s="129" t="s">
        <v>272</v>
      </c>
      <c r="D336" s="131"/>
      <c r="E336" s="129"/>
      <c r="F336" s="131"/>
      <c r="G336" s="131"/>
      <c r="H336" s="131">
        <f>ROUND(SUM(H334:H335),0)</f>
        <v>0</v>
      </c>
      <c r="I336" s="131">
        <f>ROUND(SUM(I334:I335),0)</f>
        <v>0</v>
      </c>
    </row>
    <row r="337" spans="1:9">
      <c r="A337" s="125"/>
      <c r="B337" s="126"/>
      <c r="C337" s="126"/>
      <c r="D337" s="128"/>
      <c r="E337" s="126"/>
      <c r="F337" s="128"/>
      <c r="G337" s="128"/>
      <c r="H337" s="128"/>
      <c r="I337" s="128"/>
    </row>
    <row r="338" spans="1:9">
      <c r="A338" s="125"/>
      <c r="B338" s="126"/>
      <c r="C338" s="133" t="s">
        <v>357</v>
      </c>
      <c r="D338" s="128"/>
      <c r="E338" s="126"/>
      <c r="F338" s="128"/>
      <c r="G338" s="128"/>
      <c r="H338" s="128"/>
      <c r="I338" s="128"/>
    </row>
    <row r="339" spans="1:9" ht="25.5">
      <c r="A339" s="130" t="s">
        <v>41</v>
      </c>
      <c r="B339" s="129" t="s">
        <v>262</v>
      </c>
      <c r="C339" s="129" t="s">
        <v>263</v>
      </c>
      <c r="D339" s="131" t="s">
        <v>264</v>
      </c>
      <c r="E339" s="129" t="s">
        <v>265</v>
      </c>
      <c r="F339" s="131" t="s">
        <v>266</v>
      </c>
      <c r="G339" s="131" t="s">
        <v>267</v>
      </c>
      <c r="H339" s="131" t="s">
        <v>268</v>
      </c>
      <c r="I339" s="131" t="s">
        <v>269</v>
      </c>
    </row>
    <row r="340" spans="1:9" ht="38.25">
      <c r="A340" s="125">
        <v>1</v>
      </c>
      <c r="B340" s="126" t="s">
        <v>407</v>
      </c>
      <c r="C340" s="132" t="s">
        <v>408</v>
      </c>
      <c r="D340" s="128">
        <v>48</v>
      </c>
      <c r="E340" s="126" t="s">
        <v>11</v>
      </c>
      <c r="F340" s="128"/>
      <c r="G340" s="128"/>
      <c r="H340" s="128">
        <f>ROUND(D340*F340, 0)</f>
        <v>0</v>
      </c>
      <c r="I340" s="128">
        <f>ROUND(D340*G340, 0)</f>
        <v>0</v>
      </c>
    </row>
    <row r="341" spans="1:9">
      <c r="A341" s="125"/>
      <c r="B341" s="126"/>
      <c r="C341" s="126"/>
      <c r="D341" s="128"/>
      <c r="E341" s="126"/>
      <c r="F341" s="128"/>
      <c r="G341" s="128"/>
      <c r="H341" s="128"/>
      <c r="I341" s="128"/>
    </row>
    <row r="342" spans="1:9" ht="38.25">
      <c r="A342" s="125">
        <v>2</v>
      </c>
      <c r="B342" s="126" t="s">
        <v>409</v>
      </c>
      <c r="C342" s="132" t="s">
        <v>410</v>
      </c>
      <c r="D342" s="128">
        <v>7.2</v>
      </c>
      <c r="E342" s="126" t="s">
        <v>276</v>
      </c>
      <c r="F342" s="128"/>
      <c r="G342" s="128"/>
      <c r="H342" s="128">
        <f>ROUND(D342*F342, 0)</f>
        <v>0</v>
      </c>
      <c r="I342" s="128">
        <f>ROUND(D342*G342, 0)</f>
        <v>0</v>
      </c>
    </row>
    <row r="343" spans="1:9">
      <c r="A343" s="125"/>
      <c r="B343" s="126"/>
      <c r="C343" s="126"/>
      <c r="D343" s="128"/>
      <c r="E343" s="126"/>
      <c r="F343" s="128"/>
      <c r="G343" s="128"/>
      <c r="H343" s="128"/>
      <c r="I343" s="128"/>
    </row>
    <row r="344" spans="1:9" ht="25.5">
      <c r="A344" s="125">
        <v>3</v>
      </c>
      <c r="B344" s="126" t="s">
        <v>320</v>
      </c>
      <c r="C344" s="132" t="s">
        <v>358</v>
      </c>
      <c r="D344" s="128">
        <v>1.92</v>
      </c>
      <c r="E344" s="126" t="s">
        <v>276</v>
      </c>
      <c r="F344" s="128"/>
      <c r="G344" s="128"/>
      <c r="H344" s="128">
        <f>ROUND(D344*F344, 0)</f>
        <v>0</v>
      </c>
      <c r="I344" s="128">
        <f>ROUND(D344*G344, 0)</f>
        <v>0</v>
      </c>
    </row>
    <row r="345" spans="1:9">
      <c r="A345" s="125"/>
      <c r="B345" s="126"/>
      <c r="C345" s="126"/>
      <c r="D345" s="128"/>
      <c r="E345" s="126"/>
      <c r="F345" s="128"/>
      <c r="G345" s="128"/>
      <c r="H345" s="128"/>
      <c r="I345" s="128"/>
    </row>
    <row r="346" spans="1:9" ht="76.5">
      <c r="A346" s="125">
        <v>4</v>
      </c>
      <c r="B346" s="126" t="s">
        <v>411</v>
      </c>
      <c r="C346" s="132" t="s">
        <v>412</v>
      </c>
      <c r="D346" s="128">
        <v>48</v>
      </c>
      <c r="E346" s="126" t="s">
        <v>11</v>
      </c>
      <c r="F346" s="128"/>
      <c r="G346" s="128"/>
      <c r="H346" s="128">
        <f>ROUND(D346*F346, 0)</f>
        <v>0</v>
      </c>
      <c r="I346" s="128">
        <f>ROUND(D346*G346, 0)</f>
        <v>0</v>
      </c>
    </row>
    <row r="347" spans="1:9">
      <c r="A347" s="125"/>
      <c r="B347" s="126"/>
      <c r="C347" s="126"/>
      <c r="D347" s="128"/>
      <c r="E347" s="126"/>
      <c r="F347" s="128"/>
      <c r="G347" s="128"/>
      <c r="H347" s="128"/>
      <c r="I347" s="128"/>
    </row>
    <row r="348" spans="1:9" ht="25.5">
      <c r="A348" s="125">
        <v>5</v>
      </c>
      <c r="B348" s="126" t="s">
        <v>464</v>
      </c>
      <c r="C348" s="132" t="s">
        <v>465</v>
      </c>
      <c r="D348" s="128">
        <v>16</v>
      </c>
      <c r="E348" s="126" t="s">
        <v>11</v>
      </c>
      <c r="F348" s="128"/>
      <c r="G348" s="128"/>
      <c r="H348" s="128">
        <f>ROUND(D348*F348, 0)</f>
        <v>0</v>
      </c>
      <c r="I348" s="128">
        <f>ROUND(D348*G348, 0)</f>
        <v>0</v>
      </c>
    </row>
    <row r="349" spans="1:9">
      <c r="A349" s="125"/>
      <c r="B349" s="126"/>
      <c r="C349" s="126"/>
      <c r="D349" s="128"/>
      <c r="E349" s="126"/>
      <c r="F349" s="128"/>
      <c r="G349" s="128"/>
      <c r="H349" s="128"/>
      <c r="I349" s="128"/>
    </row>
    <row r="350" spans="1:9" ht="25.5">
      <c r="A350" s="125">
        <v>6</v>
      </c>
      <c r="B350" s="126" t="s">
        <v>466</v>
      </c>
      <c r="C350" s="132" t="s">
        <v>467</v>
      </c>
      <c r="D350" s="128">
        <v>32</v>
      </c>
      <c r="E350" s="126" t="s">
        <v>11</v>
      </c>
      <c r="F350" s="128"/>
      <c r="G350" s="128"/>
      <c r="H350" s="128">
        <f>ROUND(D350*F350, 0)</f>
        <v>0</v>
      </c>
      <c r="I350" s="128">
        <f>ROUND(D350*G350, 0)</f>
        <v>0</v>
      </c>
    </row>
    <row r="351" spans="1:9">
      <c r="A351" s="125"/>
      <c r="B351" s="126"/>
      <c r="C351" s="126"/>
      <c r="D351" s="128"/>
      <c r="E351" s="126"/>
      <c r="F351" s="128"/>
      <c r="G351" s="128"/>
      <c r="H351" s="128"/>
      <c r="I351" s="128"/>
    </row>
    <row r="352" spans="1:9" ht="89.25">
      <c r="A352" s="125">
        <v>7</v>
      </c>
      <c r="B352" s="126" t="s">
        <v>413</v>
      </c>
      <c r="C352" s="132" t="s">
        <v>414</v>
      </c>
      <c r="D352" s="128">
        <v>28</v>
      </c>
      <c r="E352" s="126" t="s">
        <v>31</v>
      </c>
      <c r="F352" s="128"/>
      <c r="G352" s="128"/>
      <c r="H352" s="128">
        <f>ROUND(D352*F352, 0)</f>
        <v>0</v>
      </c>
      <c r="I352" s="128">
        <f>ROUND(D352*G352, 0)</f>
        <v>0</v>
      </c>
    </row>
    <row r="353" spans="1:9" ht="27">
      <c r="A353" s="125"/>
      <c r="B353" s="126"/>
      <c r="C353" s="132" t="s">
        <v>415</v>
      </c>
      <c r="D353" s="128"/>
      <c r="E353" s="126"/>
      <c r="F353" s="128"/>
      <c r="G353" s="128"/>
      <c r="H353" s="128"/>
      <c r="I353" s="128"/>
    </row>
    <row r="354" spans="1:9">
      <c r="A354" s="125"/>
      <c r="B354" s="126"/>
      <c r="C354" s="126"/>
      <c r="D354" s="128"/>
      <c r="E354" s="126"/>
      <c r="F354" s="128"/>
      <c r="G354" s="128"/>
      <c r="H354" s="128"/>
      <c r="I354" s="128"/>
    </row>
    <row r="355" spans="1:9" ht="38.25">
      <c r="A355" s="125">
        <v>8</v>
      </c>
      <c r="B355" s="126" t="s">
        <v>416</v>
      </c>
      <c r="C355" s="132" t="s">
        <v>417</v>
      </c>
      <c r="D355" s="128">
        <v>7.2</v>
      </c>
      <c r="E355" s="126" t="s">
        <v>276</v>
      </c>
      <c r="F355" s="128"/>
      <c r="G355" s="128"/>
      <c r="H355" s="128">
        <f>ROUND(D355*F355, 0)</f>
        <v>0</v>
      </c>
      <c r="I355" s="128">
        <f>ROUND(D355*G355, 0)</f>
        <v>0</v>
      </c>
    </row>
    <row r="356" spans="1:9">
      <c r="A356" s="125"/>
      <c r="B356" s="126"/>
      <c r="C356" s="126"/>
      <c r="D356" s="128"/>
      <c r="E356" s="126"/>
      <c r="F356" s="128"/>
      <c r="G356" s="128"/>
      <c r="H356" s="128"/>
      <c r="I356" s="128"/>
    </row>
    <row r="357" spans="1:9" ht="51">
      <c r="A357" s="125">
        <v>9</v>
      </c>
      <c r="B357" s="126" t="s">
        <v>418</v>
      </c>
      <c r="C357" s="132" t="s">
        <v>419</v>
      </c>
      <c r="D357" s="128">
        <v>27</v>
      </c>
      <c r="E357" s="126" t="s">
        <v>11</v>
      </c>
      <c r="F357" s="128"/>
      <c r="G357" s="128"/>
      <c r="H357" s="128">
        <f>ROUND(D357*F357, 0)</f>
        <v>0</v>
      </c>
      <c r="I357" s="128">
        <f>ROUND(D357*G357, 0)</f>
        <v>0</v>
      </c>
    </row>
    <row r="358" spans="1:9">
      <c r="A358" s="125"/>
      <c r="B358" s="126"/>
      <c r="C358" s="126"/>
      <c r="D358" s="128"/>
      <c r="E358" s="126"/>
      <c r="F358" s="128"/>
      <c r="G358" s="128"/>
      <c r="H358" s="128"/>
      <c r="I358" s="128"/>
    </row>
    <row r="359" spans="1:9" ht="51">
      <c r="A359" s="125">
        <v>10</v>
      </c>
      <c r="B359" s="126" t="s">
        <v>359</v>
      </c>
      <c r="C359" s="132" t="s">
        <v>360</v>
      </c>
      <c r="D359" s="128">
        <v>21</v>
      </c>
      <c r="E359" s="126" t="s">
        <v>11</v>
      </c>
      <c r="F359" s="128"/>
      <c r="G359" s="128"/>
      <c r="H359" s="128">
        <f>ROUND(D359*F359, 0)</f>
        <v>0</v>
      </c>
      <c r="I359" s="128">
        <f>ROUND(D359*G359, 0)</f>
        <v>0</v>
      </c>
    </row>
    <row r="360" spans="1:9">
      <c r="A360" s="125"/>
      <c r="B360" s="126"/>
      <c r="C360" s="126"/>
      <c r="D360" s="128"/>
      <c r="E360" s="126"/>
      <c r="F360" s="128"/>
      <c r="G360" s="128"/>
      <c r="H360" s="128"/>
      <c r="I360" s="128"/>
    </row>
    <row r="361" spans="1:9">
      <c r="A361" s="130"/>
      <c r="B361" s="129"/>
      <c r="C361" s="129" t="s">
        <v>272</v>
      </c>
      <c r="D361" s="131"/>
      <c r="E361" s="129"/>
      <c r="F361" s="131"/>
      <c r="G361" s="131"/>
      <c r="H361" s="131">
        <f>ROUND(SUM(H340:H360),0)</f>
        <v>0</v>
      </c>
      <c r="I361" s="131">
        <f>ROUND(SUM(I340:I360),0)</f>
        <v>0</v>
      </c>
    </row>
    <row r="362" spans="1:9">
      <c r="A362" s="125"/>
      <c r="B362" s="126"/>
      <c r="C362" s="126"/>
      <c r="D362" s="128"/>
      <c r="E362" s="126"/>
      <c r="F362" s="128"/>
      <c r="G362" s="128"/>
      <c r="H362" s="128"/>
      <c r="I362" s="128"/>
    </row>
    <row r="363" spans="1:9">
      <c r="A363" s="125"/>
      <c r="B363" s="126"/>
      <c r="C363" s="133" t="s">
        <v>420</v>
      </c>
      <c r="D363" s="128"/>
      <c r="E363" s="126"/>
      <c r="F363" s="128"/>
      <c r="G363" s="128"/>
      <c r="H363" s="128"/>
      <c r="I363" s="128"/>
    </row>
    <row r="364" spans="1:9" ht="25.5">
      <c r="A364" s="130" t="s">
        <v>41</v>
      </c>
      <c r="B364" s="129" t="s">
        <v>262</v>
      </c>
      <c r="C364" s="129" t="s">
        <v>263</v>
      </c>
      <c r="D364" s="131" t="s">
        <v>264</v>
      </c>
      <c r="E364" s="129" t="s">
        <v>265</v>
      </c>
      <c r="F364" s="131" t="s">
        <v>266</v>
      </c>
      <c r="G364" s="131" t="s">
        <v>267</v>
      </c>
      <c r="H364" s="131" t="s">
        <v>268</v>
      </c>
      <c r="I364" s="131" t="s">
        <v>269</v>
      </c>
    </row>
    <row r="365" spans="1:9" ht="38.25">
      <c r="A365" s="125">
        <v>1</v>
      </c>
      <c r="B365" s="126" t="s">
        <v>421</v>
      </c>
      <c r="C365" s="132" t="s">
        <v>422</v>
      </c>
      <c r="D365" s="128">
        <v>125</v>
      </c>
      <c r="E365" s="126" t="s">
        <v>13</v>
      </c>
      <c r="F365" s="128"/>
      <c r="G365" s="128"/>
      <c r="H365" s="128">
        <f>ROUND(D365*F365, 0)</f>
        <v>0</v>
      </c>
      <c r="I365" s="128">
        <f>ROUND(D365*G365, 0)</f>
        <v>0</v>
      </c>
    </row>
    <row r="366" spans="1:9">
      <c r="A366" s="125"/>
      <c r="B366" s="126"/>
      <c r="C366" s="126"/>
      <c r="D366" s="128"/>
      <c r="E366" s="126"/>
      <c r="F366" s="128"/>
      <c r="G366" s="128"/>
      <c r="H366" s="128"/>
      <c r="I366" s="128"/>
    </row>
    <row r="367" spans="1:9" ht="51">
      <c r="A367" s="125">
        <v>2</v>
      </c>
      <c r="B367" s="126" t="s">
        <v>425</v>
      </c>
      <c r="C367" s="132" t="s">
        <v>426</v>
      </c>
      <c r="D367" s="128">
        <v>4</v>
      </c>
      <c r="E367" s="126" t="s">
        <v>13</v>
      </c>
      <c r="F367" s="128"/>
      <c r="G367" s="128"/>
      <c r="H367" s="128">
        <f>ROUND(D367*F367, 0)</f>
        <v>0</v>
      </c>
      <c r="I367" s="128">
        <f>ROUND(D367*G367, 0)</f>
        <v>0</v>
      </c>
    </row>
    <row r="368" spans="1:9">
      <c r="A368" s="125"/>
      <c r="B368" s="126"/>
      <c r="C368" s="126"/>
      <c r="D368" s="128"/>
      <c r="E368" s="126"/>
      <c r="F368" s="128"/>
      <c r="G368" s="128"/>
      <c r="H368" s="128"/>
      <c r="I368" s="128"/>
    </row>
    <row r="369" spans="1:9" ht="76.5">
      <c r="A369" s="125">
        <v>3</v>
      </c>
      <c r="B369" s="126" t="s">
        <v>427</v>
      </c>
      <c r="C369" s="132" t="s">
        <v>428</v>
      </c>
      <c r="D369" s="128">
        <v>4</v>
      </c>
      <c r="E369" s="126" t="s">
        <v>13</v>
      </c>
      <c r="F369" s="128"/>
      <c r="G369" s="128"/>
      <c r="H369" s="128">
        <f>ROUND(D369*F369, 0)</f>
        <v>0</v>
      </c>
      <c r="I369" s="128">
        <f>ROUND(D369*G369, 0)</f>
        <v>0</v>
      </c>
    </row>
    <row r="370" spans="1:9">
      <c r="A370" s="125"/>
      <c r="B370" s="126"/>
      <c r="C370" s="126"/>
      <c r="D370" s="128"/>
      <c r="E370" s="126"/>
      <c r="F370" s="128"/>
      <c r="G370" s="128"/>
      <c r="H370" s="128"/>
      <c r="I370" s="128"/>
    </row>
    <row r="371" spans="1:9" ht="63.75">
      <c r="A371" s="125">
        <v>4</v>
      </c>
      <c r="B371" s="126" t="s">
        <v>429</v>
      </c>
      <c r="C371" s="132" t="s">
        <v>430</v>
      </c>
      <c r="D371" s="128">
        <v>125</v>
      </c>
      <c r="E371" s="126" t="s">
        <v>13</v>
      </c>
      <c r="F371" s="128"/>
      <c r="G371" s="128"/>
      <c r="H371" s="128">
        <f>ROUND(D371*F371, 0)</f>
        <v>0</v>
      </c>
      <c r="I371" s="128">
        <f>ROUND(D371*G371, 0)</f>
        <v>0</v>
      </c>
    </row>
    <row r="372" spans="1:9">
      <c r="A372" s="125"/>
      <c r="B372" s="126"/>
      <c r="C372" s="126"/>
      <c r="D372" s="128"/>
      <c r="E372" s="126"/>
      <c r="F372" s="128"/>
      <c r="G372" s="128"/>
      <c r="H372" s="128"/>
      <c r="I372" s="128"/>
    </row>
    <row r="373" spans="1:9" ht="38.25">
      <c r="A373" s="125">
        <v>5</v>
      </c>
      <c r="B373" s="126" t="s">
        <v>435</v>
      </c>
      <c r="C373" s="132" t="s">
        <v>436</v>
      </c>
      <c r="D373" s="128">
        <v>4.9000000000000004</v>
      </c>
      <c r="E373" s="126" t="s">
        <v>437</v>
      </c>
      <c r="F373" s="128"/>
      <c r="G373" s="128"/>
      <c r="H373" s="128">
        <f>ROUND(D373*F373, 0)</f>
        <v>0</v>
      </c>
      <c r="I373" s="128">
        <f>ROUND(D373*G373, 0)</f>
        <v>0</v>
      </c>
    </row>
    <row r="374" spans="1:9">
      <c r="A374" s="125"/>
      <c r="B374" s="126"/>
      <c r="C374" s="126"/>
      <c r="D374" s="128"/>
      <c r="E374" s="126"/>
      <c r="F374" s="128"/>
      <c r="G374" s="128"/>
      <c r="H374" s="128"/>
      <c r="I374" s="128"/>
    </row>
    <row r="375" spans="1:9" ht="89.25">
      <c r="A375" s="125">
        <v>6</v>
      </c>
      <c r="B375" s="126" t="s">
        <v>438</v>
      </c>
      <c r="C375" s="132" t="s">
        <v>439</v>
      </c>
      <c r="D375" s="128">
        <v>9.8000000000000007</v>
      </c>
      <c r="E375" s="126" t="s">
        <v>276</v>
      </c>
      <c r="F375" s="128"/>
      <c r="G375" s="128"/>
      <c r="H375" s="128">
        <f>ROUND(D375*F375, 0)</f>
        <v>0</v>
      </c>
      <c r="I375" s="128">
        <f>ROUND(D375*G375, 0)</f>
        <v>0</v>
      </c>
    </row>
    <row r="376" spans="1:9" ht="38.25">
      <c r="A376" s="125"/>
      <c r="B376" s="126"/>
      <c r="C376" s="132" t="s">
        <v>440</v>
      </c>
      <c r="D376" s="128"/>
      <c r="E376" s="126"/>
      <c r="F376" s="128"/>
      <c r="G376" s="128"/>
      <c r="H376" s="128"/>
      <c r="I376" s="128"/>
    </row>
    <row r="377" spans="1:9">
      <c r="A377" s="125"/>
      <c r="B377" s="126"/>
      <c r="C377" s="126"/>
      <c r="D377" s="128"/>
      <c r="E377" s="126"/>
      <c r="F377" s="128"/>
      <c r="G377" s="128"/>
      <c r="H377" s="128"/>
      <c r="I377" s="128"/>
    </row>
    <row r="378" spans="1:9" ht="25.5">
      <c r="A378" s="125">
        <v>7</v>
      </c>
      <c r="B378" s="126" t="s">
        <v>441</v>
      </c>
      <c r="C378" s="132" t="s">
        <v>442</v>
      </c>
      <c r="D378" s="128">
        <v>40</v>
      </c>
      <c r="E378" s="126" t="s">
        <v>11</v>
      </c>
      <c r="F378" s="128"/>
      <c r="G378" s="128"/>
      <c r="H378" s="128">
        <f>ROUND(D378*F378, 0)</f>
        <v>0</v>
      </c>
      <c r="I378" s="128">
        <f>ROUND(D378*G378, 0)</f>
        <v>0</v>
      </c>
    </row>
    <row r="379" spans="1:9">
      <c r="A379" s="125"/>
      <c r="B379" s="126"/>
      <c r="C379" s="126"/>
      <c r="D379" s="128"/>
      <c r="E379" s="126"/>
      <c r="F379" s="128"/>
      <c r="G379" s="128"/>
      <c r="H379" s="128"/>
      <c r="I379" s="128"/>
    </row>
    <row r="380" spans="1:9" ht="38.25">
      <c r="A380" s="125">
        <v>8</v>
      </c>
      <c r="B380" s="126" t="s">
        <v>443</v>
      </c>
      <c r="C380" s="132" t="s">
        <v>444</v>
      </c>
      <c r="D380" s="128">
        <v>1</v>
      </c>
      <c r="E380" s="126" t="s">
        <v>9</v>
      </c>
      <c r="F380" s="128"/>
      <c r="G380" s="128"/>
      <c r="H380" s="128">
        <f>ROUND(D380*F380, 0)</f>
        <v>0</v>
      </c>
      <c r="I380" s="128">
        <f>ROUND(D380*G380, 0)</f>
        <v>0</v>
      </c>
    </row>
    <row r="381" spans="1:9">
      <c r="A381" s="125"/>
      <c r="B381" s="126"/>
      <c r="C381" s="126"/>
      <c r="D381" s="128"/>
      <c r="E381" s="126"/>
      <c r="F381" s="128"/>
      <c r="G381" s="128"/>
      <c r="H381" s="128"/>
      <c r="I381" s="128"/>
    </row>
    <row r="382" spans="1:9">
      <c r="A382" s="130"/>
      <c r="B382" s="129"/>
      <c r="C382" s="129" t="s">
        <v>272</v>
      </c>
      <c r="D382" s="131"/>
      <c r="E382" s="129"/>
      <c r="F382" s="131"/>
      <c r="G382" s="131"/>
      <c r="H382" s="131">
        <f>ROUND(SUM(H365:H381),0)</f>
        <v>0</v>
      </c>
      <c r="I382" s="131">
        <f>ROUND(SUM(I365:I381),0)</f>
        <v>0</v>
      </c>
    </row>
    <row r="383" spans="1:9">
      <c r="A383" s="125"/>
      <c r="B383" s="126"/>
      <c r="C383" s="126"/>
      <c r="D383" s="128"/>
      <c r="E383" s="126"/>
      <c r="F383" s="128"/>
      <c r="G383" s="128"/>
      <c r="H383" s="128"/>
      <c r="I383" s="128"/>
    </row>
    <row r="384" spans="1:9">
      <c r="A384" s="125"/>
      <c r="B384" s="126"/>
      <c r="C384" s="133" t="s">
        <v>445</v>
      </c>
      <c r="D384" s="128"/>
      <c r="E384" s="126"/>
      <c r="F384" s="128"/>
      <c r="G384" s="128"/>
      <c r="H384" s="128"/>
      <c r="I384" s="128"/>
    </row>
    <row r="385" spans="1:9" ht="25.5">
      <c r="A385" s="130" t="s">
        <v>41</v>
      </c>
      <c r="B385" s="129" t="s">
        <v>262</v>
      </c>
      <c r="C385" s="129" t="s">
        <v>263</v>
      </c>
      <c r="D385" s="131" t="s">
        <v>264</v>
      </c>
      <c r="E385" s="129" t="s">
        <v>265</v>
      </c>
      <c r="F385" s="131" t="s">
        <v>266</v>
      </c>
      <c r="G385" s="131" t="s">
        <v>267</v>
      </c>
      <c r="H385" s="131" t="s">
        <v>268</v>
      </c>
      <c r="I385" s="131" t="s">
        <v>269</v>
      </c>
    </row>
    <row r="386" spans="1:9" ht="38.25">
      <c r="A386" s="125">
        <v>1</v>
      </c>
      <c r="B386" s="126" t="s">
        <v>468</v>
      </c>
      <c r="C386" s="132" t="s">
        <v>469</v>
      </c>
      <c r="D386" s="128">
        <v>5</v>
      </c>
      <c r="E386" s="126" t="s">
        <v>13</v>
      </c>
      <c r="F386" s="128"/>
      <c r="G386" s="128"/>
      <c r="H386" s="128">
        <f>ROUND(D386*F386, 0)</f>
        <v>0</v>
      </c>
      <c r="I386" s="128">
        <f>ROUND(D386*G386, 0)</f>
        <v>0</v>
      </c>
    </row>
    <row r="387" spans="1:9">
      <c r="A387" s="125"/>
      <c r="B387" s="126"/>
      <c r="C387" s="126"/>
      <c r="D387" s="128"/>
      <c r="E387" s="126"/>
      <c r="F387" s="128"/>
      <c r="G387" s="128"/>
      <c r="H387" s="128"/>
      <c r="I387" s="128"/>
    </row>
    <row r="388" spans="1:9" ht="63.75">
      <c r="A388" s="125">
        <v>2</v>
      </c>
      <c r="B388" s="126" t="s">
        <v>470</v>
      </c>
      <c r="C388" s="132" t="s">
        <v>447</v>
      </c>
      <c r="D388" s="128">
        <v>2</v>
      </c>
      <c r="E388" s="126" t="s">
        <v>13</v>
      </c>
      <c r="F388" s="128"/>
      <c r="G388" s="128"/>
      <c r="H388" s="128">
        <f>ROUND(D388*F388, 0)</f>
        <v>0</v>
      </c>
      <c r="I388" s="128">
        <f>ROUND(D388*G388, 0)</f>
        <v>0</v>
      </c>
    </row>
    <row r="389" spans="1:9">
      <c r="A389" s="125"/>
      <c r="B389" s="126"/>
      <c r="C389" s="126"/>
      <c r="D389" s="128"/>
      <c r="E389" s="126"/>
      <c r="F389" s="128"/>
      <c r="G389" s="128"/>
      <c r="H389" s="128"/>
      <c r="I389" s="128"/>
    </row>
    <row r="390" spans="1:9" ht="63.75">
      <c r="A390" s="125">
        <v>3</v>
      </c>
      <c r="B390" s="126" t="s">
        <v>448</v>
      </c>
      <c r="C390" s="132" t="s">
        <v>449</v>
      </c>
      <c r="D390" s="128">
        <v>2</v>
      </c>
      <c r="E390" s="126" t="s">
        <v>13</v>
      </c>
      <c r="F390" s="128"/>
      <c r="G390" s="128"/>
      <c r="H390" s="128">
        <f>ROUND(D390*F390, 0)</f>
        <v>0</v>
      </c>
      <c r="I390" s="128">
        <f>ROUND(D390*G390, 0)</f>
        <v>0</v>
      </c>
    </row>
    <row r="391" spans="1:9">
      <c r="A391" s="125"/>
      <c r="B391" s="126"/>
      <c r="C391" s="126"/>
      <c r="D391" s="128"/>
      <c r="E391" s="126"/>
      <c r="F391" s="128"/>
      <c r="G391" s="128"/>
      <c r="H391" s="128"/>
      <c r="I391" s="128"/>
    </row>
    <row r="392" spans="1:9" ht="38.25">
      <c r="A392" s="125">
        <v>4</v>
      </c>
      <c r="B392" s="126" t="s">
        <v>450</v>
      </c>
      <c r="C392" s="132" t="s">
        <v>471</v>
      </c>
      <c r="D392" s="128">
        <v>3</v>
      </c>
      <c r="E392" s="126" t="s">
        <v>13</v>
      </c>
      <c r="F392" s="128"/>
      <c r="G392" s="128"/>
      <c r="H392" s="128">
        <f>ROUND(D392*F392, 0)</f>
        <v>0</v>
      </c>
      <c r="I392" s="128">
        <f>ROUND(D392*G392, 0)</f>
        <v>0</v>
      </c>
    </row>
    <row r="393" spans="1:9">
      <c r="A393" s="125"/>
      <c r="B393" s="126"/>
      <c r="C393" s="126"/>
      <c r="D393" s="128"/>
      <c r="E393" s="126"/>
      <c r="F393" s="128"/>
      <c r="G393" s="128"/>
      <c r="H393" s="128"/>
      <c r="I393" s="128"/>
    </row>
    <row r="394" spans="1:9">
      <c r="A394" s="130"/>
      <c r="B394" s="129"/>
      <c r="C394" s="129" t="s">
        <v>272</v>
      </c>
      <c r="D394" s="131"/>
      <c r="E394" s="129"/>
      <c r="F394" s="131"/>
      <c r="G394" s="131"/>
      <c r="H394" s="131">
        <f>ROUND(SUM(H386:H393),0)</f>
        <v>0</v>
      </c>
      <c r="I394" s="131">
        <f>ROUND(SUM(I386:I393),0)</f>
        <v>0</v>
      </c>
    </row>
    <row r="396" spans="1:9" s="3" customFormat="1">
      <c r="A396" s="125"/>
      <c r="B396" s="126"/>
      <c r="C396" s="133" t="s">
        <v>474</v>
      </c>
      <c r="D396" s="128"/>
      <c r="E396" s="126"/>
      <c r="F396" s="128"/>
      <c r="G396" s="128"/>
      <c r="H396" s="128"/>
      <c r="I396" s="128"/>
    </row>
    <row r="397" spans="1:9" s="3" customFormat="1" ht="25.5">
      <c r="A397" s="130" t="s">
        <v>41</v>
      </c>
      <c r="B397" s="129" t="s">
        <v>262</v>
      </c>
      <c r="C397" s="129" t="s">
        <v>263</v>
      </c>
      <c r="D397" s="131" t="s">
        <v>264</v>
      </c>
      <c r="E397" s="129" t="s">
        <v>265</v>
      </c>
      <c r="F397" s="131" t="s">
        <v>266</v>
      </c>
      <c r="G397" s="131" t="s">
        <v>267</v>
      </c>
      <c r="H397" s="131" t="s">
        <v>268</v>
      </c>
      <c r="I397" s="131" t="s">
        <v>269</v>
      </c>
    </row>
    <row r="398" spans="1:9" s="3" customFormat="1" ht="76.5">
      <c r="A398" s="125">
        <v>1</v>
      </c>
      <c r="B398" s="126"/>
      <c r="C398" s="132" t="s">
        <v>472</v>
      </c>
      <c r="D398" s="128">
        <v>1</v>
      </c>
      <c r="E398" s="126" t="s">
        <v>13</v>
      </c>
      <c r="F398" s="128"/>
      <c r="G398" s="128"/>
      <c r="H398" s="128">
        <f>ROUND(D398*F398, 0)</f>
        <v>0</v>
      </c>
      <c r="I398" s="128">
        <f>ROUND(D398*G398, 0)</f>
        <v>0</v>
      </c>
    </row>
    <row r="399" spans="1:9" s="3" customFormat="1">
      <c r="A399" s="125"/>
      <c r="B399" s="126"/>
      <c r="C399" s="132"/>
      <c r="D399" s="128"/>
      <c r="E399" s="126"/>
      <c r="F399" s="128"/>
      <c r="G399" s="128"/>
      <c r="H399" s="128"/>
      <c r="I399" s="128"/>
    </row>
    <row r="400" spans="1:9" s="3" customFormat="1" ht="51.75">
      <c r="A400" s="125">
        <v>2</v>
      </c>
      <c r="B400" s="126"/>
      <c r="C400" s="164" t="s">
        <v>475</v>
      </c>
      <c r="D400" s="128">
        <v>1</v>
      </c>
      <c r="E400" s="126" t="s">
        <v>13</v>
      </c>
      <c r="F400" s="128"/>
      <c r="G400" s="128"/>
      <c r="H400" s="128">
        <f>ROUND(D400*F400, 0)</f>
        <v>0</v>
      </c>
      <c r="I400" s="128">
        <f>ROUND(D400*G400, 0)</f>
        <v>0</v>
      </c>
    </row>
    <row r="401" spans="1:9" s="3" customFormat="1">
      <c r="A401" s="125"/>
      <c r="B401" s="126"/>
      <c r="C401" s="132"/>
      <c r="D401" s="128"/>
      <c r="E401" s="126"/>
      <c r="F401" s="128"/>
      <c r="G401" s="128"/>
      <c r="H401" s="128"/>
      <c r="I401" s="128"/>
    </row>
    <row r="402" spans="1:9" s="3" customFormat="1" ht="39">
      <c r="A402" s="125">
        <v>3</v>
      </c>
      <c r="B402" s="126"/>
      <c r="C402" s="164" t="s">
        <v>473</v>
      </c>
      <c r="D402" s="128">
        <v>1</v>
      </c>
      <c r="E402" s="126" t="s">
        <v>13</v>
      </c>
      <c r="F402" s="128"/>
      <c r="G402" s="128"/>
      <c r="H402" s="128">
        <f>ROUND(D402*F402, 0)</f>
        <v>0</v>
      </c>
      <c r="I402" s="128">
        <f>ROUND(D402*G402, 0)</f>
        <v>0</v>
      </c>
    </row>
    <row r="403" spans="1:9" s="3" customFormat="1">
      <c r="A403" s="125"/>
      <c r="B403" s="126"/>
      <c r="C403" s="161"/>
      <c r="D403" s="128"/>
      <c r="E403" s="126"/>
      <c r="F403" s="128"/>
      <c r="G403" s="128"/>
      <c r="H403" s="128"/>
      <c r="I403" s="128"/>
    </row>
    <row r="404" spans="1:9" s="3" customFormat="1">
      <c r="A404" s="130"/>
      <c r="B404" s="129"/>
      <c r="C404" s="129" t="s">
        <v>272</v>
      </c>
      <c r="D404" s="131"/>
      <c r="E404" s="129"/>
      <c r="F404" s="131"/>
      <c r="G404" s="131"/>
      <c r="H404" s="131">
        <f>ROUND(SUM(H398:H403),0)</f>
        <v>0</v>
      </c>
      <c r="I404" s="131">
        <f>ROUND(SUM(I398:I403),0)</f>
        <v>0</v>
      </c>
    </row>
    <row r="405" spans="1:9" s="3" customFormat="1">
      <c r="A405" s="125"/>
      <c r="B405" s="126"/>
      <c r="C405" s="161"/>
      <c r="D405" s="128"/>
      <c r="E405" s="126"/>
      <c r="F405" s="128"/>
      <c r="G405" s="128"/>
      <c r="H405" s="128"/>
      <c r="I405" s="128"/>
    </row>
    <row r="406" spans="1:9">
      <c r="A406" s="220" t="s">
        <v>22</v>
      </c>
      <c r="B406" s="220"/>
      <c r="C406" s="220"/>
      <c r="D406" s="59"/>
      <c r="E406" s="60"/>
      <c r="F406" s="59"/>
      <c r="G406" s="59"/>
      <c r="H406" s="162">
        <f>ROUND(SUM(H9:H404),0)/2</f>
        <v>0</v>
      </c>
      <c r="I406" s="163">
        <f>ROUND(SUM(I9:I404),0)/2</f>
        <v>0</v>
      </c>
    </row>
    <row r="407" spans="1:9">
      <c r="A407" s="221" t="s">
        <v>23</v>
      </c>
      <c r="B407" s="221"/>
      <c r="C407" s="221"/>
      <c r="D407" s="117"/>
      <c r="E407" s="118"/>
      <c r="F407" s="117"/>
      <c r="G407" s="117"/>
      <c r="H407" s="218">
        <f>SUM(H406:I406)</f>
        <v>0</v>
      </c>
      <c r="I407" s="219"/>
    </row>
    <row r="408" spans="1:9">
      <c r="A408" s="220" t="s">
        <v>24</v>
      </c>
      <c r="B408" s="220"/>
      <c r="C408" s="220"/>
      <c r="D408" s="59"/>
      <c r="E408" s="60"/>
      <c r="F408" s="59"/>
      <c r="G408" s="59"/>
      <c r="H408" s="210">
        <f>H407*0.27</f>
        <v>0</v>
      </c>
      <c r="I408" s="211"/>
    </row>
    <row r="409" spans="1:9" ht="15.75" thickBot="1">
      <c r="A409" s="222" t="s">
        <v>25</v>
      </c>
      <c r="B409" s="222"/>
      <c r="C409" s="222"/>
      <c r="D409" s="63"/>
      <c r="E409" s="64"/>
      <c r="F409" s="63"/>
      <c r="G409" s="63"/>
      <c r="H409" s="212">
        <f>SUM(H407:I408)</f>
        <v>0</v>
      </c>
      <c r="I409" s="213"/>
    </row>
  </sheetData>
  <mergeCells count="11">
    <mergeCell ref="H408:I408"/>
    <mergeCell ref="H409:I409"/>
    <mergeCell ref="A406:C406"/>
    <mergeCell ref="A407:C407"/>
    <mergeCell ref="A408:C408"/>
    <mergeCell ref="A409:C409"/>
    <mergeCell ref="A2:I2"/>
    <mergeCell ref="A1:I1"/>
    <mergeCell ref="A3:I3"/>
    <mergeCell ref="A4:I4"/>
    <mergeCell ref="H407:I407"/>
  </mergeCells>
  <pageMargins left="0.7" right="0.7" top="0.75" bottom="0.75" header="0.3" footer="0.3"/>
  <pageSetup paperSize="9" scale="3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7"/>
  <sheetViews>
    <sheetView view="pageBreakPreview" topLeftCell="A19" zoomScaleSheetLayoutView="100" workbookViewId="0">
      <selection activeCell="C31" sqref="C31"/>
    </sheetView>
  </sheetViews>
  <sheetFormatPr defaultColWidth="9.140625" defaultRowHeight="12.75"/>
  <cols>
    <col min="1" max="1" width="35.7109375" style="68" customWidth="1"/>
    <col min="2" max="2" width="10.28515625" style="68" customWidth="1"/>
    <col min="3" max="3" width="10" style="68" customWidth="1"/>
    <col min="4" max="5" width="10.42578125" style="69" customWidth="1"/>
    <col min="6" max="6" width="12.7109375" style="69" customWidth="1"/>
    <col min="7" max="7" width="10.42578125" style="69" customWidth="1"/>
    <col min="8" max="16384" width="9.140625" style="68"/>
  </cols>
  <sheetData>
    <row r="1" spans="1:7" ht="30" customHeight="1">
      <c r="A1" s="172" t="s">
        <v>0</v>
      </c>
      <c r="B1" s="172"/>
      <c r="C1" s="172"/>
      <c r="D1" s="172"/>
      <c r="E1" s="172"/>
      <c r="F1" s="172"/>
      <c r="G1" s="172"/>
    </row>
    <row r="2" spans="1:7" ht="30" customHeight="1">
      <c r="A2" s="171" t="s">
        <v>242</v>
      </c>
      <c r="B2" s="171"/>
      <c r="C2" s="171"/>
      <c r="D2" s="171"/>
      <c r="E2" s="171"/>
      <c r="F2" s="171"/>
      <c r="G2" s="171"/>
    </row>
    <row r="3" spans="1:7" ht="30" customHeight="1">
      <c r="A3" s="172" t="s">
        <v>1</v>
      </c>
      <c r="B3" s="172"/>
      <c r="C3" s="172"/>
      <c r="D3" s="172"/>
      <c r="E3" s="172"/>
      <c r="F3" s="172"/>
      <c r="G3" s="172"/>
    </row>
    <row r="4" spans="1:7" ht="30" customHeight="1" thickBot="1">
      <c r="A4" s="233" t="s">
        <v>256</v>
      </c>
      <c r="B4" s="233"/>
      <c r="C4" s="233"/>
      <c r="D4" s="233"/>
      <c r="E4" s="233"/>
      <c r="F4" s="233"/>
      <c r="G4" s="233"/>
    </row>
    <row r="5" spans="1:7" s="77" customFormat="1" ht="24">
      <c r="A5" s="81" t="s">
        <v>2</v>
      </c>
      <c r="B5" s="80" t="s">
        <v>226</v>
      </c>
      <c r="C5" s="80" t="s">
        <v>225</v>
      </c>
      <c r="D5" s="79" t="s">
        <v>5</v>
      </c>
      <c r="E5" s="79" t="s">
        <v>43</v>
      </c>
      <c r="F5" s="79" t="s">
        <v>7</v>
      </c>
      <c r="G5" s="78" t="s">
        <v>8</v>
      </c>
    </row>
    <row r="6" spans="1:7" s="83" customFormat="1" ht="63.75">
      <c r="A6" s="76" t="s">
        <v>45</v>
      </c>
      <c r="B6" s="75" t="s">
        <v>11</v>
      </c>
      <c r="C6" s="75">
        <v>77.099999999999994</v>
      </c>
      <c r="D6" s="74"/>
      <c r="E6" s="74"/>
      <c r="F6" s="74">
        <f t="shared" ref="F6:F31" si="0">C6*D6</f>
        <v>0</v>
      </c>
      <c r="G6" s="73">
        <f t="shared" ref="G6:G31" si="1">C6*E6</f>
        <v>0</v>
      </c>
    </row>
    <row r="7" spans="1:7" s="83" customFormat="1" ht="89.25">
      <c r="A7" s="76" t="s">
        <v>46</v>
      </c>
      <c r="B7" s="75" t="s">
        <v>11</v>
      </c>
      <c r="C7" s="75">
        <v>52.89</v>
      </c>
      <c r="D7" s="74"/>
      <c r="E7" s="74"/>
      <c r="F7" s="74">
        <f t="shared" si="0"/>
        <v>0</v>
      </c>
      <c r="G7" s="73">
        <f t="shared" si="1"/>
        <v>0</v>
      </c>
    </row>
    <row r="8" spans="1:7" s="83" customFormat="1" ht="114.75">
      <c r="A8" s="76" t="s">
        <v>50</v>
      </c>
      <c r="B8" s="75" t="s">
        <v>11</v>
      </c>
      <c r="C8" s="75">
        <v>69.75</v>
      </c>
      <c r="D8" s="74"/>
      <c r="E8" s="74"/>
      <c r="F8" s="74">
        <f t="shared" si="0"/>
        <v>0</v>
      </c>
      <c r="G8" s="73">
        <f t="shared" si="1"/>
        <v>0</v>
      </c>
    </row>
    <row r="9" spans="1:7" s="83" customFormat="1" ht="102">
      <c r="A9" s="76" t="s">
        <v>53</v>
      </c>
      <c r="B9" s="75" t="s">
        <v>11</v>
      </c>
      <c r="C9" s="75">
        <v>22.74</v>
      </c>
      <c r="D9" s="74"/>
      <c r="E9" s="74"/>
      <c r="F9" s="74">
        <f t="shared" si="0"/>
        <v>0</v>
      </c>
      <c r="G9" s="73">
        <f t="shared" si="1"/>
        <v>0</v>
      </c>
    </row>
    <row r="10" spans="1:7" s="83" customFormat="1" ht="114.75">
      <c r="A10" s="76" t="s">
        <v>34</v>
      </c>
      <c r="B10" s="75" t="s">
        <v>11</v>
      </c>
      <c r="C10" s="75">
        <v>69.75</v>
      </c>
      <c r="D10" s="74"/>
      <c r="E10" s="74"/>
      <c r="F10" s="74">
        <f t="shared" si="0"/>
        <v>0</v>
      </c>
      <c r="G10" s="73">
        <f t="shared" si="1"/>
        <v>0</v>
      </c>
    </row>
    <row r="11" spans="1:7" s="83" customFormat="1" ht="25.5">
      <c r="A11" s="76" t="s">
        <v>64</v>
      </c>
      <c r="B11" s="75" t="s">
        <v>11</v>
      </c>
      <c r="C11" s="75">
        <v>20</v>
      </c>
      <c r="D11" s="74"/>
      <c r="E11" s="74"/>
      <c r="F11" s="74">
        <f t="shared" si="0"/>
        <v>0</v>
      </c>
      <c r="G11" s="73">
        <f t="shared" si="1"/>
        <v>0</v>
      </c>
    </row>
    <row r="12" spans="1:7" s="83" customFormat="1" ht="102">
      <c r="A12" s="76" t="s">
        <v>237</v>
      </c>
      <c r="B12" s="75" t="s">
        <v>13</v>
      </c>
      <c r="C12" s="75">
        <v>3</v>
      </c>
      <c r="D12" s="74"/>
      <c r="E12" s="74"/>
      <c r="F12" s="74">
        <f t="shared" si="0"/>
        <v>0</v>
      </c>
      <c r="G12" s="73">
        <f t="shared" si="1"/>
        <v>0</v>
      </c>
    </row>
    <row r="13" spans="1:7" s="83" customFormat="1" ht="114.75">
      <c r="A13" s="76" t="s">
        <v>69</v>
      </c>
      <c r="B13" s="75" t="s">
        <v>13</v>
      </c>
      <c r="C13" s="75">
        <v>1</v>
      </c>
      <c r="D13" s="74"/>
      <c r="E13" s="74"/>
      <c r="F13" s="74">
        <f t="shared" si="0"/>
        <v>0</v>
      </c>
      <c r="G13" s="73">
        <f t="shared" si="1"/>
        <v>0</v>
      </c>
    </row>
    <row r="14" spans="1:7" s="83" customFormat="1" ht="60" customHeight="1">
      <c r="A14" s="76" t="s">
        <v>236</v>
      </c>
      <c r="B14" s="75" t="s">
        <v>13</v>
      </c>
      <c r="C14" s="75">
        <v>1</v>
      </c>
      <c r="D14" s="74"/>
      <c r="E14" s="74"/>
      <c r="F14" s="74">
        <f t="shared" si="0"/>
        <v>0</v>
      </c>
      <c r="G14" s="73">
        <f t="shared" si="1"/>
        <v>0</v>
      </c>
    </row>
    <row r="15" spans="1:7" s="83" customFormat="1" ht="76.5">
      <c r="A15" s="76" t="s">
        <v>35</v>
      </c>
      <c r="B15" s="75" t="s">
        <v>11</v>
      </c>
      <c r="C15" s="75">
        <v>213.71</v>
      </c>
      <c r="D15" s="74"/>
      <c r="E15" s="74"/>
      <c r="F15" s="74">
        <f t="shared" si="0"/>
        <v>0</v>
      </c>
      <c r="G15" s="73">
        <f t="shared" si="1"/>
        <v>0</v>
      </c>
    </row>
    <row r="16" spans="1:7" s="83" customFormat="1" ht="25.5">
      <c r="A16" s="86" t="s">
        <v>235</v>
      </c>
      <c r="B16" s="75" t="s">
        <v>11</v>
      </c>
      <c r="C16" s="75">
        <v>213.71</v>
      </c>
      <c r="D16" s="74"/>
      <c r="E16" s="74"/>
      <c r="F16" s="74">
        <f t="shared" si="0"/>
        <v>0</v>
      </c>
      <c r="G16" s="73">
        <f t="shared" si="1"/>
        <v>0</v>
      </c>
    </row>
    <row r="17" spans="1:7" s="83" customFormat="1">
      <c r="A17" s="76" t="s">
        <v>234</v>
      </c>
      <c r="B17" s="75" t="s">
        <v>13</v>
      </c>
      <c r="C17" s="75">
        <v>3</v>
      </c>
      <c r="D17" s="74"/>
      <c r="E17" s="74"/>
      <c r="F17" s="74">
        <f t="shared" si="0"/>
        <v>0</v>
      </c>
      <c r="G17" s="73">
        <f t="shared" si="1"/>
        <v>0</v>
      </c>
    </row>
    <row r="18" spans="1:7" s="83" customFormat="1" ht="63.75">
      <c r="A18" s="85" t="s">
        <v>233</v>
      </c>
      <c r="B18" s="75" t="s">
        <v>13</v>
      </c>
      <c r="C18" s="75">
        <v>3</v>
      </c>
      <c r="D18" s="74"/>
      <c r="E18" s="74"/>
      <c r="F18" s="74">
        <f t="shared" si="0"/>
        <v>0</v>
      </c>
      <c r="G18" s="73">
        <f t="shared" si="1"/>
        <v>0</v>
      </c>
    </row>
    <row r="19" spans="1:7" s="83" customFormat="1">
      <c r="A19" s="76" t="s">
        <v>232</v>
      </c>
      <c r="B19" s="75" t="s">
        <v>13</v>
      </c>
      <c r="C19" s="75">
        <v>4</v>
      </c>
      <c r="D19" s="74"/>
      <c r="E19" s="74"/>
      <c r="F19" s="74">
        <f t="shared" si="0"/>
        <v>0</v>
      </c>
      <c r="G19" s="73">
        <f t="shared" si="1"/>
        <v>0</v>
      </c>
    </row>
    <row r="20" spans="1:7" s="83" customFormat="1" ht="89.25">
      <c r="A20" s="76" t="s">
        <v>158</v>
      </c>
      <c r="B20" s="75" t="s">
        <v>13</v>
      </c>
      <c r="C20" s="75">
        <v>7</v>
      </c>
      <c r="D20" s="74"/>
      <c r="E20" s="74"/>
      <c r="F20" s="74">
        <f t="shared" si="0"/>
        <v>0</v>
      </c>
      <c r="G20" s="73">
        <f t="shared" si="1"/>
        <v>0</v>
      </c>
    </row>
    <row r="21" spans="1:7" s="83" customFormat="1" ht="63.75">
      <c r="A21" s="76" t="s">
        <v>231</v>
      </c>
      <c r="B21" s="75" t="s">
        <v>9</v>
      </c>
      <c r="C21" s="75">
        <v>1</v>
      </c>
      <c r="D21" s="74"/>
      <c r="E21" s="74"/>
      <c r="F21" s="74">
        <f t="shared" si="0"/>
        <v>0</v>
      </c>
      <c r="G21" s="73">
        <f t="shared" si="1"/>
        <v>0</v>
      </c>
    </row>
    <row r="22" spans="1:7" s="83" customFormat="1" ht="38.25">
      <c r="A22" s="76" t="s">
        <v>230</v>
      </c>
      <c r="B22" s="75" t="s">
        <v>13</v>
      </c>
      <c r="C22" s="75">
        <v>1</v>
      </c>
      <c r="D22" s="74"/>
      <c r="E22" s="74"/>
      <c r="F22" s="74">
        <f t="shared" si="0"/>
        <v>0</v>
      </c>
      <c r="G22" s="73">
        <f t="shared" si="1"/>
        <v>0</v>
      </c>
    </row>
    <row r="23" spans="1:7" s="83" customFormat="1" ht="89.25">
      <c r="A23" s="76" t="s">
        <v>180</v>
      </c>
      <c r="B23" s="75" t="s">
        <v>31</v>
      </c>
      <c r="C23" s="75">
        <v>150</v>
      </c>
      <c r="D23" s="74"/>
      <c r="E23" s="74"/>
      <c r="F23" s="74">
        <f t="shared" si="0"/>
        <v>0</v>
      </c>
      <c r="G23" s="73">
        <f t="shared" si="1"/>
        <v>0</v>
      </c>
    </row>
    <row r="24" spans="1:7" s="83" customFormat="1" ht="25.5">
      <c r="A24" s="76" t="s">
        <v>186</v>
      </c>
      <c r="B24" s="75" t="s">
        <v>13</v>
      </c>
      <c r="C24" s="75">
        <v>1</v>
      </c>
      <c r="D24" s="74"/>
      <c r="E24" s="74"/>
      <c r="F24" s="74">
        <f t="shared" si="0"/>
        <v>0</v>
      </c>
      <c r="G24" s="73">
        <f t="shared" si="1"/>
        <v>0</v>
      </c>
    </row>
    <row r="25" spans="1:7" s="83" customFormat="1" ht="76.5">
      <c r="A25" s="76" t="s">
        <v>188</v>
      </c>
      <c r="B25" s="75" t="s">
        <v>13</v>
      </c>
      <c r="C25" s="75">
        <v>3</v>
      </c>
      <c r="D25" s="74"/>
      <c r="E25" s="74"/>
      <c r="F25" s="74">
        <f t="shared" si="0"/>
        <v>0</v>
      </c>
      <c r="G25" s="73">
        <f t="shared" si="1"/>
        <v>0</v>
      </c>
    </row>
    <row r="26" spans="1:7" s="83" customFormat="1" ht="89.25">
      <c r="A26" s="76" t="s">
        <v>194</v>
      </c>
      <c r="B26" s="75" t="s">
        <v>13</v>
      </c>
      <c r="C26" s="75">
        <v>25</v>
      </c>
      <c r="D26" s="74"/>
      <c r="E26" s="74"/>
      <c r="F26" s="74">
        <f t="shared" si="0"/>
        <v>0</v>
      </c>
      <c r="G26" s="73">
        <f t="shared" si="1"/>
        <v>0</v>
      </c>
    </row>
    <row r="27" spans="1:7" s="83" customFormat="1" ht="76.5">
      <c r="A27" s="76" t="s">
        <v>196</v>
      </c>
      <c r="B27" s="75" t="s">
        <v>13</v>
      </c>
      <c r="C27" s="75">
        <v>9</v>
      </c>
      <c r="D27" s="74"/>
      <c r="E27" s="74"/>
      <c r="F27" s="74">
        <f t="shared" si="0"/>
        <v>0</v>
      </c>
      <c r="G27" s="73">
        <f t="shared" si="1"/>
        <v>0</v>
      </c>
    </row>
    <row r="28" spans="1:7" s="83" customFormat="1" ht="76.5">
      <c r="A28" s="76" t="s">
        <v>197</v>
      </c>
      <c r="B28" s="75" t="s">
        <v>13</v>
      </c>
      <c r="C28" s="75">
        <v>1</v>
      </c>
      <c r="D28" s="74"/>
      <c r="E28" s="74"/>
      <c r="F28" s="74">
        <f t="shared" si="0"/>
        <v>0</v>
      </c>
      <c r="G28" s="73">
        <f t="shared" si="1"/>
        <v>0</v>
      </c>
    </row>
    <row r="29" spans="1:7" s="83" customFormat="1" ht="63.75">
      <c r="A29" s="76" t="s">
        <v>201</v>
      </c>
      <c r="B29" s="75" t="s">
        <v>13</v>
      </c>
      <c r="C29" s="75">
        <v>15</v>
      </c>
      <c r="D29" s="74"/>
      <c r="E29" s="74"/>
      <c r="F29" s="74">
        <f t="shared" si="0"/>
        <v>0</v>
      </c>
      <c r="G29" s="73">
        <f t="shared" si="1"/>
        <v>0</v>
      </c>
    </row>
    <row r="30" spans="1:7" s="83" customFormat="1" ht="31.5" customHeight="1">
      <c r="A30" s="84" t="s">
        <v>229</v>
      </c>
      <c r="B30" s="75" t="s">
        <v>13</v>
      </c>
      <c r="C30" s="75">
        <v>10</v>
      </c>
      <c r="D30" s="74"/>
      <c r="E30" s="74"/>
      <c r="F30" s="74">
        <f t="shared" si="0"/>
        <v>0</v>
      </c>
      <c r="G30" s="73">
        <f t="shared" si="1"/>
        <v>0</v>
      </c>
    </row>
    <row r="31" spans="1:7" s="83" customFormat="1" ht="38.25">
      <c r="A31" s="84" t="s">
        <v>228</v>
      </c>
      <c r="B31" s="75" t="s">
        <v>13</v>
      </c>
      <c r="C31" s="75">
        <v>20</v>
      </c>
      <c r="D31" s="74"/>
      <c r="E31" s="74"/>
      <c r="F31" s="74">
        <f t="shared" si="0"/>
        <v>0</v>
      </c>
      <c r="G31" s="73">
        <f t="shared" si="1"/>
        <v>0</v>
      </c>
    </row>
    <row r="32" spans="1:7">
      <c r="A32" s="234" t="s">
        <v>22</v>
      </c>
      <c r="B32" s="235"/>
      <c r="C32" s="235"/>
      <c r="D32" s="235"/>
      <c r="E32" s="235"/>
      <c r="F32" s="72">
        <f>SUM(F6:F31)</f>
        <v>0</v>
      </c>
      <c r="G32" s="71">
        <f>SUM(G6:G31)</f>
        <v>0</v>
      </c>
    </row>
    <row r="33" spans="1:7">
      <c r="A33" s="236" t="s">
        <v>23</v>
      </c>
      <c r="B33" s="237"/>
      <c r="C33" s="237"/>
      <c r="D33" s="237"/>
      <c r="E33" s="237"/>
      <c r="F33" s="238">
        <f>SUM(F32:G32)</f>
        <v>0</v>
      </c>
      <c r="G33" s="239"/>
    </row>
    <row r="34" spans="1:7">
      <c r="A34" s="234" t="s">
        <v>24</v>
      </c>
      <c r="B34" s="235"/>
      <c r="C34" s="235"/>
      <c r="D34" s="235"/>
      <c r="E34" s="235"/>
      <c r="F34" s="240">
        <f>F33*0.27</f>
        <v>0</v>
      </c>
      <c r="G34" s="241"/>
    </row>
    <row r="35" spans="1:7" ht="13.5" thickBot="1">
      <c r="A35" s="242" t="s">
        <v>25</v>
      </c>
      <c r="B35" s="243"/>
      <c r="C35" s="243"/>
      <c r="D35" s="243"/>
      <c r="E35" s="243"/>
      <c r="F35" s="244">
        <f>SUM(F33:G34)</f>
        <v>0</v>
      </c>
      <c r="G35" s="245"/>
    </row>
    <row r="36" spans="1:7">
      <c r="A36" s="246"/>
      <c r="B36" s="246"/>
      <c r="C36" s="246"/>
      <c r="D36" s="246"/>
      <c r="E36" s="246"/>
      <c r="F36" s="246"/>
      <c r="G36" s="246"/>
    </row>
    <row r="37" spans="1:7" s="95" customFormat="1" ht="30" customHeight="1">
      <c r="A37" s="172" t="s">
        <v>0</v>
      </c>
      <c r="B37" s="172"/>
      <c r="C37" s="172"/>
      <c r="D37" s="172"/>
      <c r="E37" s="172"/>
      <c r="F37" s="172"/>
      <c r="G37" s="172"/>
    </row>
    <row r="38" spans="1:7" ht="30" customHeight="1">
      <c r="A38" s="171" t="s">
        <v>242</v>
      </c>
      <c r="B38" s="171"/>
      <c r="C38" s="171"/>
      <c r="D38" s="171"/>
      <c r="E38" s="171"/>
      <c r="F38" s="171"/>
      <c r="G38" s="171"/>
    </row>
    <row r="39" spans="1:7" ht="30" customHeight="1">
      <c r="A39" s="172" t="s">
        <v>1</v>
      </c>
      <c r="B39" s="172"/>
      <c r="C39" s="172"/>
      <c r="D39" s="172"/>
      <c r="E39" s="172"/>
      <c r="F39" s="172"/>
      <c r="G39" s="172"/>
    </row>
    <row r="40" spans="1:7" ht="30" customHeight="1" thickBot="1">
      <c r="A40" s="233" t="s">
        <v>257</v>
      </c>
      <c r="B40" s="233"/>
      <c r="C40" s="233"/>
      <c r="D40" s="233"/>
      <c r="E40" s="233"/>
      <c r="F40" s="233"/>
      <c r="G40" s="233"/>
    </row>
    <row r="41" spans="1:7" s="77" customFormat="1" ht="36">
      <c r="A41" s="81" t="s">
        <v>2</v>
      </c>
      <c r="B41" s="80" t="s">
        <v>226</v>
      </c>
      <c r="C41" s="80" t="s">
        <v>4</v>
      </c>
      <c r="D41" s="79" t="s">
        <v>5</v>
      </c>
      <c r="E41" s="79" t="s">
        <v>6</v>
      </c>
      <c r="F41" s="79" t="s">
        <v>7</v>
      </c>
      <c r="G41" s="78" t="s">
        <v>8</v>
      </c>
    </row>
    <row r="42" spans="1:7" s="83" customFormat="1" ht="76.5">
      <c r="A42" s="76" t="s">
        <v>35</v>
      </c>
      <c r="B42" s="75" t="s">
        <v>11</v>
      </c>
      <c r="C42" s="75">
        <v>236.88</v>
      </c>
      <c r="D42" s="74"/>
      <c r="E42" s="74"/>
      <c r="F42" s="74">
        <f>C42*D42</f>
        <v>0</v>
      </c>
      <c r="G42" s="73">
        <f>C42*E42</f>
        <v>0</v>
      </c>
    </row>
    <row r="43" spans="1:7" s="83" customFormat="1" ht="38.25">
      <c r="A43" s="76" t="s">
        <v>227</v>
      </c>
      <c r="B43" s="75" t="s">
        <v>13</v>
      </c>
      <c r="C43" s="75">
        <v>1</v>
      </c>
      <c r="D43" s="74"/>
      <c r="E43" s="74"/>
      <c r="F43" s="74">
        <f>C43*D43</f>
        <v>0</v>
      </c>
      <c r="G43" s="73">
        <f>C43*E43</f>
        <v>0</v>
      </c>
    </row>
    <row r="44" spans="1:7">
      <c r="A44" s="234" t="s">
        <v>22</v>
      </c>
      <c r="B44" s="235"/>
      <c r="C44" s="235"/>
      <c r="D44" s="235"/>
      <c r="E44" s="235"/>
      <c r="F44" s="72">
        <f>SUM(F42:F43)</f>
        <v>0</v>
      </c>
      <c r="G44" s="71">
        <f>SUM(G42:G43)</f>
        <v>0</v>
      </c>
    </row>
    <row r="45" spans="1:7">
      <c r="A45" s="236" t="s">
        <v>23</v>
      </c>
      <c r="B45" s="237"/>
      <c r="C45" s="237"/>
      <c r="D45" s="237"/>
      <c r="E45" s="237"/>
      <c r="F45" s="238">
        <f>SUM(F44:G44)</f>
        <v>0</v>
      </c>
      <c r="G45" s="239"/>
    </row>
    <row r="46" spans="1:7">
      <c r="A46" s="234" t="s">
        <v>24</v>
      </c>
      <c r="B46" s="235"/>
      <c r="C46" s="235"/>
      <c r="D46" s="235"/>
      <c r="E46" s="235"/>
      <c r="F46" s="240">
        <f>F45*0.27</f>
        <v>0</v>
      </c>
      <c r="G46" s="241"/>
    </row>
    <row r="47" spans="1:7" ht="13.5" thickBot="1">
      <c r="A47" s="242" t="s">
        <v>25</v>
      </c>
      <c r="B47" s="243"/>
      <c r="C47" s="243"/>
      <c r="D47" s="243"/>
      <c r="E47" s="243"/>
      <c r="F47" s="244">
        <f>SUM(F45:G46)</f>
        <v>0</v>
      </c>
      <c r="G47" s="245"/>
    </row>
    <row r="49" spans="1:7" s="95" customFormat="1" ht="30" customHeight="1">
      <c r="A49" s="172" t="s">
        <v>0</v>
      </c>
      <c r="B49" s="172"/>
      <c r="C49" s="172"/>
      <c r="D49" s="172"/>
      <c r="E49" s="172"/>
      <c r="F49" s="172"/>
      <c r="G49" s="172"/>
    </row>
    <row r="50" spans="1:7" ht="30" customHeight="1">
      <c r="A50" s="171" t="s">
        <v>242</v>
      </c>
      <c r="B50" s="171"/>
      <c r="C50" s="171"/>
      <c r="D50" s="171"/>
      <c r="E50" s="171"/>
      <c r="F50" s="171"/>
      <c r="G50" s="171"/>
    </row>
    <row r="51" spans="1:7" ht="30" customHeight="1">
      <c r="A51" s="172" t="s">
        <v>1</v>
      </c>
      <c r="B51" s="172"/>
      <c r="C51" s="172"/>
      <c r="D51" s="172"/>
      <c r="E51" s="172"/>
      <c r="F51" s="172"/>
      <c r="G51" s="172"/>
    </row>
    <row r="52" spans="1:7" ht="30" customHeight="1" thickBot="1">
      <c r="A52" s="233" t="s">
        <v>258</v>
      </c>
      <c r="B52" s="233"/>
      <c r="C52" s="233"/>
      <c r="D52" s="233"/>
      <c r="E52" s="233"/>
      <c r="F52" s="233"/>
      <c r="G52" s="233"/>
    </row>
    <row r="53" spans="1:7" s="77" customFormat="1" ht="36">
      <c r="A53" s="81" t="s">
        <v>2</v>
      </c>
      <c r="B53" s="80" t="s">
        <v>226</v>
      </c>
      <c r="C53" s="80" t="s">
        <v>4</v>
      </c>
      <c r="D53" s="79" t="s">
        <v>5</v>
      </c>
      <c r="E53" s="79" t="s">
        <v>6</v>
      </c>
      <c r="F53" s="79" t="s">
        <v>7</v>
      </c>
      <c r="G53" s="78" t="s">
        <v>8</v>
      </c>
    </row>
    <row r="54" spans="1:7" s="83" customFormat="1" ht="76.5">
      <c r="A54" s="76" t="s">
        <v>35</v>
      </c>
      <c r="B54" s="75" t="s">
        <v>11</v>
      </c>
      <c r="C54" s="75">
        <v>153.18</v>
      </c>
      <c r="D54" s="74"/>
      <c r="E54" s="74"/>
      <c r="F54" s="74">
        <f>C54*D54</f>
        <v>0</v>
      </c>
      <c r="G54" s="73">
        <f>C54*E54</f>
        <v>0</v>
      </c>
    </row>
    <row r="55" spans="1:7" s="83" customFormat="1" ht="38.25">
      <c r="A55" s="76" t="s">
        <v>227</v>
      </c>
      <c r="B55" s="75" t="s">
        <v>13</v>
      </c>
      <c r="C55" s="75">
        <v>1</v>
      </c>
      <c r="D55" s="74"/>
      <c r="E55" s="74"/>
      <c r="F55" s="74">
        <f>C55*D55</f>
        <v>0</v>
      </c>
      <c r="G55" s="73">
        <f>C55*E55</f>
        <v>0</v>
      </c>
    </row>
    <row r="56" spans="1:7">
      <c r="A56" s="234" t="s">
        <v>22</v>
      </c>
      <c r="B56" s="235"/>
      <c r="C56" s="235"/>
      <c r="D56" s="235"/>
      <c r="E56" s="235"/>
      <c r="F56" s="72">
        <f>SUM(F54:F55)</f>
        <v>0</v>
      </c>
      <c r="G56" s="71">
        <f>SUM(G54:G55)</f>
        <v>0</v>
      </c>
    </row>
    <row r="57" spans="1:7">
      <c r="A57" s="236" t="s">
        <v>23</v>
      </c>
      <c r="B57" s="237"/>
      <c r="C57" s="237"/>
      <c r="D57" s="237"/>
      <c r="E57" s="237"/>
      <c r="F57" s="238">
        <f>SUM(F56:G56)</f>
        <v>0</v>
      </c>
      <c r="G57" s="239"/>
    </row>
    <row r="58" spans="1:7">
      <c r="A58" s="234" t="s">
        <v>24</v>
      </c>
      <c r="B58" s="235"/>
      <c r="C58" s="235"/>
      <c r="D58" s="235"/>
      <c r="E58" s="235"/>
      <c r="F58" s="240">
        <f>F57*0.27</f>
        <v>0</v>
      </c>
      <c r="G58" s="241"/>
    </row>
    <row r="59" spans="1:7" ht="13.5" thickBot="1">
      <c r="A59" s="242" t="s">
        <v>25</v>
      </c>
      <c r="B59" s="243"/>
      <c r="C59" s="243"/>
      <c r="D59" s="243"/>
      <c r="E59" s="243"/>
      <c r="F59" s="244">
        <f>SUM(F57:G58)</f>
        <v>0</v>
      </c>
      <c r="G59" s="245"/>
    </row>
    <row r="60" spans="1:7">
      <c r="A60" s="70"/>
      <c r="B60" s="70"/>
      <c r="C60" s="70"/>
      <c r="D60" s="70"/>
      <c r="E60" s="70"/>
      <c r="F60" s="82"/>
      <c r="G60" s="82"/>
    </row>
    <row r="61" spans="1:7" ht="30" customHeight="1">
      <c r="A61" s="172" t="s">
        <v>0</v>
      </c>
      <c r="B61" s="172"/>
      <c r="C61" s="172"/>
      <c r="D61" s="172"/>
      <c r="E61" s="172"/>
      <c r="F61" s="172"/>
      <c r="G61" s="172"/>
    </row>
    <row r="62" spans="1:7" ht="30" customHeight="1">
      <c r="A62" s="171" t="s">
        <v>242</v>
      </c>
      <c r="B62" s="171"/>
      <c r="C62" s="171"/>
      <c r="D62" s="171"/>
      <c r="E62" s="171"/>
      <c r="F62" s="171"/>
      <c r="G62" s="171"/>
    </row>
    <row r="63" spans="1:7" ht="30" customHeight="1">
      <c r="A63" s="172" t="s">
        <v>1</v>
      </c>
      <c r="B63" s="172"/>
      <c r="C63" s="172"/>
      <c r="D63" s="172"/>
      <c r="E63" s="172"/>
      <c r="F63" s="172"/>
      <c r="G63" s="172"/>
    </row>
    <row r="64" spans="1:7" ht="30" customHeight="1" thickBot="1">
      <c r="A64" s="233" t="s">
        <v>259</v>
      </c>
      <c r="B64" s="233"/>
      <c r="C64" s="233"/>
      <c r="D64" s="233"/>
      <c r="E64" s="233"/>
      <c r="F64" s="233"/>
      <c r="G64" s="233"/>
    </row>
    <row r="65" spans="1:7" s="77" customFormat="1" ht="36">
      <c r="A65" s="81" t="s">
        <v>2</v>
      </c>
      <c r="B65" s="80" t="s">
        <v>226</v>
      </c>
      <c r="C65" s="80" t="s">
        <v>4</v>
      </c>
      <c r="D65" s="79" t="s">
        <v>5</v>
      </c>
      <c r="E65" s="79" t="s">
        <v>6</v>
      </c>
      <c r="F65" s="79" t="s">
        <v>7</v>
      </c>
      <c r="G65" s="78" t="s">
        <v>8</v>
      </c>
    </row>
    <row r="66" spans="1:7" ht="76.5">
      <c r="A66" s="76" t="s">
        <v>35</v>
      </c>
      <c r="B66" s="75" t="s">
        <v>11</v>
      </c>
      <c r="C66" s="75">
        <v>230</v>
      </c>
      <c r="D66" s="74"/>
      <c r="E66" s="74"/>
      <c r="F66" s="74">
        <f>C66*D66</f>
        <v>0</v>
      </c>
      <c r="G66" s="73">
        <f>C66*E66</f>
        <v>0</v>
      </c>
    </row>
    <row r="67" spans="1:7" ht="38.25">
      <c r="A67" s="76" t="s">
        <v>227</v>
      </c>
      <c r="B67" s="75" t="s">
        <v>13</v>
      </c>
      <c r="C67" s="75">
        <v>1</v>
      </c>
      <c r="D67" s="74"/>
      <c r="E67" s="74"/>
      <c r="F67" s="74">
        <f>C67*D67</f>
        <v>0</v>
      </c>
      <c r="G67" s="73">
        <f>C67*E67</f>
        <v>0</v>
      </c>
    </row>
    <row r="68" spans="1:7">
      <c r="A68" s="234" t="s">
        <v>22</v>
      </c>
      <c r="B68" s="235"/>
      <c r="C68" s="235"/>
      <c r="D68" s="235"/>
      <c r="E68" s="235"/>
      <c r="F68" s="72">
        <f>SUM(F66:F67)</f>
        <v>0</v>
      </c>
      <c r="G68" s="71">
        <f>SUM(G66:G67)</f>
        <v>0</v>
      </c>
    </row>
    <row r="69" spans="1:7">
      <c r="A69" s="236" t="s">
        <v>23</v>
      </c>
      <c r="B69" s="237"/>
      <c r="C69" s="237"/>
      <c r="D69" s="237"/>
      <c r="E69" s="237"/>
      <c r="F69" s="238">
        <f>SUM(F68:G68)</f>
        <v>0</v>
      </c>
      <c r="G69" s="239"/>
    </row>
    <row r="70" spans="1:7">
      <c r="A70" s="234" t="s">
        <v>24</v>
      </c>
      <c r="B70" s="235"/>
      <c r="C70" s="235"/>
      <c r="D70" s="235"/>
      <c r="E70" s="235"/>
      <c r="F70" s="240">
        <f>F69*0.27</f>
        <v>0</v>
      </c>
      <c r="G70" s="241"/>
    </row>
    <row r="71" spans="1:7" ht="13.5" thickBot="1">
      <c r="A71" s="242" t="s">
        <v>25</v>
      </c>
      <c r="B71" s="243"/>
      <c r="C71" s="243"/>
      <c r="D71" s="243"/>
      <c r="E71" s="243"/>
      <c r="F71" s="244">
        <f>SUM(F69:G70)</f>
        <v>0</v>
      </c>
      <c r="G71" s="245"/>
    </row>
    <row r="73" spans="1:7" ht="15">
      <c r="A73" s="172" t="s">
        <v>0</v>
      </c>
      <c r="B73" s="172"/>
      <c r="C73" s="172"/>
      <c r="D73" s="172"/>
      <c r="E73" s="172"/>
      <c r="F73" s="172"/>
      <c r="G73" s="172"/>
    </row>
    <row r="74" spans="1:7" ht="18.75">
      <c r="A74" s="171" t="s">
        <v>242</v>
      </c>
      <c r="B74" s="171"/>
      <c r="C74" s="171"/>
      <c r="D74" s="171"/>
      <c r="E74" s="171"/>
      <c r="F74" s="171"/>
      <c r="G74" s="171"/>
    </row>
    <row r="75" spans="1:7" ht="15">
      <c r="A75" s="172" t="s">
        <v>1</v>
      </c>
      <c r="B75" s="172"/>
      <c r="C75" s="172"/>
      <c r="D75" s="172"/>
      <c r="E75" s="172"/>
      <c r="F75" s="172"/>
      <c r="G75" s="172"/>
    </row>
    <row r="76" spans="1:7" ht="15.75" thickBot="1">
      <c r="A76" s="190" t="s">
        <v>255</v>
      </c>
      <c r="B76" s="191"/>
      <c r="C76" s="191"/>
      <c r="D76" s="191"/>
      <c r="E76" s="191"/>
      <c r="F76" s="191"/>
      <c r="G76" s="192"/>
    </row>
    <row r="77" spans="1:7" ht="45">
      <c r="A77" s="39" t="s">
        <v>2</v>
      </c>
      <c r="B77" s="40" t="s">
        <v>3</v>
      </c>
      <c r="C77" s="40" t="s">
        <v>4</v>
      </c>
      <c r="D77" s="40" t="s">
        <v>5</v>
      </c>
      <c r="E77" s="40" t="s">
        <v>6</v>
      </c>
      <c r="F77" s="40" t="s">
        <v>7</v>
      </c>
      <c r="G77" s="41" t="s">
        <v>8</v>
      </c>
    </row>
    <row r="78" spans="1:7" ht="45">
      <c r="A78" s="5" t="s">
        <v>40</v>
      </c>
      <c r="B78" s="24">
        <v>1</v>
      </c>
      <c r="C78" s="24" t="s">
        <v>13</v>
      </c>
      <c r="D78" s="21"/>
      <c r="E78" s="21"/>
      <c r="F78" s="21">
        <f t="shared" ref="F78" si="2">B78*D78</f>
        <v>0</v>
      </c>
      <c r="G78" s="21">
        <f t="shared" ref="G78" si="3">B78*E78</f>
        <v>0</v>
      </c>
    </row>
    <row r="79" spans="1:7" ht="15.75">
      <c r="A79" s="223" t="s">
        <v>22</v>
      </c>
      <c r="B79" s="224"/>
      <c r="C79" s="224"/>
      <c r="D79" s="224"/>
      <c r="E79" s="225"/>
      <c r="F79" s="42">
        <f>SUM(F78:F78)</f>
        <v>0</v>
      </c>
      <c r="G79" s="42">
        <f>SUM(G78:G78)</f>
        <v>0</v>
      </c>
    </row>
    <row r="80" spans="1:7" ht="15.75">
      <c r="A80" s="223" t="s">
        <v>23</v>
      </c>
      <c r="B80" s="224"/>
      <c r="C80" s="224"/>
      <c r="D80" s="224"/>
      <c r="E80" s="225"/>
      <c r="F80" s="226">
        <f>F79+G79</f>
        <v>0</v>
      </c>
      <c r="G80" s="227"/>
    </row>
    <row r="81" spans="1:7" ht="15.75">
      <c r="A81" s="223" t="s">
        <v>24</v>
      </c>
      <c r="B81" s="224"/>
      <c r="C81" s="224"/>
      <c r="D81" s="224"/>
      <c r="E81" s="225"/>
      <c r="F81" s="226">
        <f>F80*0.27</f>
        <v>0</v>
      </c>
      <c r="G81" s="227"/>
    </row>
    <row r="82" spans="1:7" ht="16.5" thickBot="1">
      <c r="A82" s="228" t="s">
        <v>25</v>
      </c>
      <c r="B82" s="229"/>
      <c r="C82" s="229"/>
      <c r="D82" s="229"/>
      <c r="E82" s="230"/>
      <c r="F82" s="231">
        <f>SUM(F80:G81)</f>
        <v>0</v>
      </c>
      <c r="G82" s="232"/>
    </row>
    <row r="83" spans="1:7" ht="15">
      <c r="A83" s="4"/>
      <c r="B83" s="4"/>
      <c r="C83" s="4"/>
      <c r="D83" s="4"/>
      <c r="E83" s="4"/>
      <c r="F83" s="4"/>
      <c r="G83" s="4"/>
    </row>
    <row r="84" spans="1:7" ht="15">
      <c r="A84" s="4"/>
      <c r="B84" s="4"/>
      <c r="C84" s="4"/>
      <c r="D84" s="4"/>
      <c r="E84" s="4"/>
      <c r="F84" s="4"/>
      <c r="G84" s="4"/>
    </row>
    <row r="85" spans="1:7" ht="15">
      <c r="A85" s="4"/>
      <c r="B85" s="4"/>
      <c r="C85" s="4"/>
      <c r="D85" s="4"/>
      <c r="E85" s="4"/>
      <c r="F85" s="4"/>
      <c r="G85" s="4"/>
    </row>
    <row r="86" spans="1:7" ht="15">
      <c r="A86" s="4"/>
      <c r="B86" s="4"/>
      <c r="C86" s="4"/>
      <c r="D86" s="4"/>
      <c r="E86" s="4"/>
      <c r="F86" s="4"/>
      <c r="G86" s="4"/>
    </row>
    <row r="87" spans="1:7" ht="15">
      <c r="A87" s="4"/>
      <c r="B87" s="4"/>
      <c r="C87" s="4"/>
      <c r="D87" s="4"/>
      <c r="E87" s="4"/>
      <c r="F87" s="4"/>
      <c r="G87" s="4"/>
    </row>
  </sheetData>
  <mergeCells count="56">
    <mergeCell ref="A70:E70"/>
    <mergeCell ref="F70:G70"/>
    <mergeCell ref="A71:E71"/>
    <mergeCell ref="F71:G71"/>
    <mergeCell ref="A63:G63"/>
    <mergeCell ref="A64:G64"/>
    <mergeCell ref="A68:E68"/>
    <mergeCell ref="A69:E69"/>
    <mergeCell ref="F69:G69"/>
    <mergeCell ref="A51:G51"/>
    <mergeCell ref="A52:G52"/>
    <mergeCell ref="A56:E56"/>
    <mergeCell ref="A57:E57"/>
    <mergeCell ref="F57:G57"/>
    <mergeCell ref="A58:E58"/>
    <mergeCell ref="F58:G58"/>
    <mergeCell ref="A59:E59"/>
    <mergeCell ref="F59:G59"/>
    <mergeCell ref="A62:G62"/>
    <mergeCell ref="F34:G34"/>
    <mergeCell ref="A44:E44"/>
    <mergeCell ref="A45:E45"/>
    <mergeCell ref="F45:G45"/>
    <mergeCell ref="A36:G36"/>
    <mergeCell ref="A38:G38"/>
    <mergeCell ref="A39:G39"/>
    <mergeCell ref="A40:G40"/>
    <mergeCell ref="A35:E35"/>
    <mergeCell ref="F35:G35"/>
    <mergeCell ref="A1:G1"/>
    <mergeCell ref="A37:G37"/>
    <mergeCell ref="A49:G49"/>
    <mergeCell ref="A61:G61"/>
    <mergeCell ref="A2:G2"/>
    <mergeCell ref="A3:G3"/>
    <mergeCell ref="A4:G4"/>
    <mergeCell ref="A32:E32"/>
    <mergeCell ref="A33:E33"/>
    <mergeCell ref="F33:G33"/>
    <mergeCell ref="A46:E46"/>
    <mergeCell ref="F46:G46"/>
    <mergeCell ref="A47:E47"/>
    <mergeCell ref="F47:G47"/>
    <mergeCell ref="A50:G50"/>
    <mergeCell ref="A34:E34"/>
    <mergeCell ref="A73:G73"/>
    <mergeCell ref="A74:G74"/>
    <mergeCell ref="A75:G75"/>
    <mergeCell ref="A76:G76"/>
    <mergeCell ref="A79:E79"/>
    <mergeCell ref="A80:E80"/>
    <mergeCell ref="F80:G80"/>
    <mergeCell ref="A81:E81"/>
    <mergeCell ref="F81:G81"/>
    <mergeCell ref="A82:E82"/>
    <mergeCell ref="F82:G8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összesítő</vt:lpstr>
      <vt:lpstr>1.rész Mátészalka</vt:lpstr>
      <vt:lpstr>2.rész Fgyarmat</vt:lpstr>
      <vt:lpstr>3. rész Vnamény</vt:lpstr>
      <vt:lpstr>4.rész NYháza FSZ</vt:lpstr>
      <vt:lpstr>4. rész NYháza rámpa</vt:lpstr>
      <vt:lpstr>4.rész Nyíregy egyéb</vt:lpstr>
      <vt:lpstr>'1.rész Mátészalka'!Nyomtatási_terület</vt:lpstr>
      <vt:lpstr>'2.rész Fgyarmat'!Nyomtatási_terület</vt:lpstr>
      <vt:lpstr>'3. rész Vnamény'!Nyomtatási_terület</vt:lpstr>
      <vt:lpstr>'4. rész NYháza rámpa'!Nyomtatási_terület</vt:lpstr>
      <vt:lpstr>'4.rész Nyíregy egyéb'!Nyomtatási_terület</vt:lpstr>
      <vt:lpstr>összesítő!Nyomtatási_terület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Komán Attila</dc:creator>
  <cp:lastModifiedBy>Kele Zoltán</cp:lastModifiedBy>
  <cp:lastPrinted>2018-03-29T06:20:53Z</cp:lastPrinted>
  <dcterms:created xsi:type="dcterms:W3CDTF">2017-04-22T06:12:51Z</dcterms:created>
  <dcterms:modified xsi:type="dcterms:W3CDTF">2018-04-10T11:52:48Z</dcterms:modified>
</cp:coreProperties>
</file>